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CHEDULE\2026\NOV 2026\"/>
    </mc:Choice>
  </mc:AlternateContent>
  <xr:revisionPtr revIDLastSave="0" documentId="13_ncr:1_{2E004EAD-3B3A-4FF7-BF3B-C26FB353D83F}" xr6:coauthVersionLast="47" xr6:coauthVersionMax="47" xr10:uidLastSave="{00000000-0000-0000-0000-000000000000}"/>
  <bookViews>
    <workbookView showHorizontalScroll="0" showVerticalScroll="0" xWindow="-120" yWindow="-120" windowWidth="29040" windowHeight="15720" tabRatio="748" activeTab="5" xr2:uid="{00000000-000D-0000-FFFF-FFFF00000000}"/>
  </bookViews>
  <sheets>
    <sheet name="MENU" sheetId="11" r:id="rId1"/>
    <sheet name="NORTH EUROPE-DIRECT SVC" sheetId="10" r:id="rId2"/>
    <sheet name="NORTH EUROPE-TRANSIT SVC" sheetId="8" r:id="rId3"/>
    <sheet name="EU non-base Port" sheetId="5" r:id="rId4"/>
    <sheet name="MEDITERRANEAN-DIRECT SVC" sheetId="12" r:id="rId5"/>
    <sheet name="MED-ADRIATIC SEA-BLACK SEA" sheetId="3" r:id="rId6"/>
    <sheet name="MED non-base port" sheetId="6" r:id="rId7"/>
    <sheet name="PIR Shuttle Train CY Service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0" l="1"/>
  <c r="C8" i="10"/>
  <c r="D8" i="10" s="1"/>
  <c r="E8" i="10" s="1"/>
  <c r="D10" i="10"/>
  <c r="E10" i="10" s="1"/>
  <c r="F10" i="10" s="1"/>
  <c r="G10" i="10" s="1"/>
  <c r="H10" i="10" s="1"/>
  <c r="D7" i="10"/>
  <c r="E7" i="10" s="1"/>
  <c r="O20" i="3" l="1"/>
  <c r="J21" i="3"/>
  <c r="I21" i="3" s="1"/>
  <c r="Q21" i="3" s="1"/>
  <c r="P21" i="3" s="1"/>
  <c r="E9" i="3"/>
  <c r="E8" i="3"/>
  <c r="C8" i="12"/>
  <c r="D8" i="12" s="1"/>
  <c r="E8" i="12" s="1"/>
  <c r="F8" i="12" s="1"/>
  <c r="G8" i="12" s="1"/>
  <c r="C9" i="10"/>
  <c r="D12" i="3"/>
  <c r="D13" i="3"/>
  <c r="D17" i="3" s="1"/>
  <c r="S26" i="8"/>
  <c r="I27" i="8"/>
  <c r="I28" i="8"/>
  <c r="L28" i="8" s="1"/>
  <c r="P29" i="8"/>
  <c r="K30" i="8"/>
  <c r="E8" i="8"/>
  <c r="D14" i="8"/>
  <c r="F7" i="10"/>
  <c r="G7" i="10" s="1"/>
  <c r="H7" i="10" s="1"/>
  <c r="C9" i="12" l="1"/>
  <c r="E17" i="3"/>
  <c r="D21" i="3"/>
  <c r="E21" i="3"/>
  <c r="D9" i="10"/>
  <c r="E9" i="10" s="1"/>
  <c r="E12" i="3"/>
  <c r="D16" i="3"/>
  <c r="E13" i="3"/>
  <c r="J27" i="8"/>
  <c r="T26" i="8"/>
  <c r="J28" i="8"/>
  <c r="I29" i="8"/>
  <c r="J29" i="8"/>
  <c r="K29" i="8" s="1"/>
  <c r="J30" i="8"/>
  <c r="I30" i="8" s="1"/>
  <c r="E14" i="8"/>
  <c r="P23" i="8"/>
  <c r="P17" i="8"/>
  <c r="P11" i="8"/>
  <c r="I11" i="8" s="1"/>
  <c r="I22" i="8"/>
  <c r="L22" i="8" s="1"/>
  <c r="J22" i="8" s="1"/>
  <c r="I16" i="8"/>
  <c r="L16" i="8" s="1"/>
  <c r="J16" i="8" s="1"/>
  <c r="I10" i="8"/>
  <c r="L10" i="8" s="1"/>
  <c r="J10" i="8" s="1"/>
  <c r="S20" i="8"/>
  <c r="T20" i="8" s="1"/>
  <c r="Q20" i="8" s="1"/>
  <c r="P20" i="8" s="1"/>
  <c r="S14" i="8"/>
  <c r="T14" i="8" s="1"/>
  <c r="Q14" i="8" s="1"/>
  <c r="P14" i="8" s="1"/>
  <c r="S8" i="8"/>
  <c r="T8" i="8" s="1"/>
  <c r="Q8" i="8" s="1"/>
  <c r="P8" i="8" s="1"/>
  <c r="I21" i="8"/>
  <c r="J21" i="8" s="1"/>
  <c r="K21" i="8" s="1"/>
  <c r="I15" i="8"/>
  <c r="J15" i="8" s="1"/>
  <c r="K15" i="8" s="1"/>
  <c r="I9" i="8"/>
  <c r="J9" i="8" s="1"/>
  <c r="K9" i="8" s="1"/>
  <c r="L25" i="8"/>
  <c r="M25" i="8" s="1"/>
  <c r="N25" i="8" s="1"/>
  <c r="O25" i="8" s="1"/>
  <c r="L19" i="8"/>
  <c r="M19" i="8" s="1"/>
  <c r="N19" i="8" s="1"/>
  <c r="O19" i="8" s="1"/>
  <c r="L13" i="8"/>
  <c r="M13" i="8" s="1"/>
  <c r="N13" i="8" s="1"/>
  <c r="O13" i="8" s="1"/>
  <c r="L7" i="8"/>
  <c r="O12" i="3"/>
  <c r="O16" i="3"/>
  <c r="O8" i="3"/>
  <c r="D15" i="8"/>
  <c r="D21" i="8"/>
  <c r="E9" i="8"/>
  <c r="J9" i="3"/>
  <c r="K12" i="8"/>
  <c r="J12" i="8" s="1"/>
  <c r="I12" i="8" s="1"/>
  <c r="F7" i="12"/>
  <c r="E7" i="12"/>
  <c r="D7" i="12"/>
  <c r="G7" i="12" s="1"/>
  <c r="C10" i="12" l="1"/>
  <c r="D9" i="12"/>
  <c r="E9" i="12" s="1"/>
  <c r="F9" i="12" s="1"/>
  <c r="G9" i="12" s="1"/>
  <c r="E16" i="3"/>
  <c r="D20" i="3"/>
  <c r="J23" i="8"/>
  <c r="K23" i="8" s="1"/>
  <c r="I23" i="8"/>
  <c r="F9" i="10"/>
  <c r="G9" i="10" s="1"/>
  <c r="H9" i="10" s="1"/>
  <c r="J8" i="3"/>
  <c r="K27" i="8"/>
  <c r="Q26" i="8"/>
  <c r="P26" i="8" s="1"/>
  <c r="J17" i="8"/>
  <c r="K17" i="8" s="1"/>
  <c r="I17" i="8"/>
  <c r="M7" i="8"/>
  <c r="D22" i="8"/>
  <c r="E15" i="8"/>
  <c r="D27" i="8"/>
  <c r="E21" i="8"/>
  <c r="J11" i="8"/>
  <c r="K11" i="8" s="1"/>
  <c r="D10" i="12" l="1"/>
  <c r="E10" i="12" s="1"/>
  <c r="F10" i="12" s="1"/>
  <c r="G10" i="12" s="1"/>
  <c r="C11" i="12"/>
  <c r="D11" i="12" s="1"/>
  <c r="E11" i="12" s="1"/>
  <c r="F11" i="12" s="1"/>
  <c r="G11" i="12" s="1"/>
  <c r="E20" i="3"/>
  <c r="F8" i="10"/>
  <c r="G8" i="10" s="1"/>
  <c r="H8" i="10" s="1"/>
  <c r="K8" i="3"/>
  <c r="K12" i="3" s="1"/>
  <c r="K16" i="3" s="1"/>
  <c r="K20" i="3" s="1"/>
  <c r="J12" i="3"/>
  <c r="J16" i="3" s="1"/>
  <c r="J20" i="3" s="1"/>
  <c r="N7" i="8"/>
  <c r="D28" i="8"/>
  <c r="E22" i="8"/>
  <c r="E27" i="8"/>
  <c r="O7" i="8" l="1"/>
  <c r="E28" i="8"/>
  <c r="J17" i="3" l="1"/>
  <c r="I17" i="3" s="1"/>
  <c r="Q17" i="3" s="1"/>
  <c r="P17" i="3" s="1"/>
  <c r="J13" i="3"/>
  <c r="I13" i="3" s="1"/>
  <c r="Q13" i="3" s="1"/>
  <c r="P13" i="3" s="1"/>
  <c r="R10" i="3"/>
  <c r="I9" i="3"/>
  <c r="Q9" i="3" s="1"/>
  <c r="P9" i="3" s="1"/>
  <c r="N8" i="3"/>
  <c r="N12" i="3" s="1"/>
  <c r="N16" i="3" s="1"/>
  <c r="N20" i="3" s="1"/>
  <c r="I7" i="3"/>
  <c r="S10" i="3" l="1"/>
  <c r="R14" i="3"/>
  <c r="R18" i="3" s="1"/>
  <c r="R22" i="3" s="1"/>
  <c r="M7" i="3"/>
  <c r="I11" i="3"/>
  <c r="I15" i="3" s="1"/>
  <c r="I19" i="3" s="1"/>
  <c r="L7" i="3"/>
  <c r="L11" i="3" s="1"/>
  <c r="L15" i="3" s="1"/>
  <c r="L19" i="3" s="1"/>
  <c r="S14" i="3" l="1"/>
  <c r="S18" i="3" s="1"/>
  <c r="S22" i="3" s="1"/>
  <c r="T10" i="3"/>
  <c r="M11" i="3"/>
  <c r="M15" i="3" s="1"/>
  <c r="M19" i="3" s="1"/>
  <c r="N7" i="3"/>
  <c r="K24" i="8"/>
  <c r="J24" i="8" s="1"/>
  <c r="I24" i="8" s="1"/>
  <c r="T14" i="3" l="1"/>
  <c r="T18" i="3" s="1"/>
  <c r="T22" i="3" s="1"/>
  <c r="U10" i="3"/>
  <c r="N11" i="3"/>
  <c r="N15" i="3" s="1"/>
  <c r="N19" i="3" s="1"/>
  <c r="J7" i="3"/>
  <c r="J11" i="3" s="1"/>
  <c r="J15" i="3" s="1"/>
  <c r="J19" i="3" s="1"/>
  <c r="K18" i="8"/>
  <c r="J18" i="8" s="1"/>
  <c r="I18" i="8" s="1"/>
  <c r="U14" i="3" l="1"/>
  <c r="U18" i="3" s="1"/>
  <c r="U22" i="3" s="1"/>
  <c r="V10" i="3"/>
  <c r="V14" i="3" s="1"/>
  <c r="V18" i="3" s="1"/>
  <c r="V22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6" authorId="0" shapeId="0" xr:uid="{072FBCA9-F0EC-4D5D-B7A9-EA34FEF8B3BB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guxd/Gu XiaoDan(ETD)</author>
  </authors>
  <commentList>
    <comment ref="D65" authorId="0" shapeId="0" xr:uid="{09F052C7-CC28-4E7D-92AE-0E46B56189C9}">
      <text>
        <r>
          <rPr>
            <b/>
            <sz val="9"/>
            <color indexed="81"/>
            <rFont val="宋体"/>
            <family val="3"/>
            <charset val="134"/>
          </rPr>
          <t>guxd/Gu XiaoDan(ETD):</t>
        </r>
        <r>
          <rPr>
            <sz val="9"/>
            <color indexed="81"/>
            <rFont val="宋体"/>
            <family val="3"/>
            <charset val="134"/>
          </rPr>
          <t xml:space="preserve">
只接KHH/Taipei/TPP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6" authorId="0" shapeId="0" xr:uid="{AE4E1446-EC78-43FE-B36F-055163705D29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<sst xmlns="http://schemas.openxmlformats.org/spreadsheetml/2006/main" count="1660" uniqueCount="461">
  <si>
    <t>COSCO SHIPPING LINES (VIETNAM)</t>
  </si>
  <si>
    <t>INTENDED CONNECTING VESSEL</t>
  </si>
  <si>
    <t>POL</t>
  </si>
  <si>
    <t>CAT LAI</t>
  </si>
  <si>
    <t>ROTTERDAM</t>
  </si>
  <si>
    <t>HAMBURG</t>
  </si>
  <si>
    <t xml:space="preserve">ANTWERP </t>
  </si>
  <si>
    <t>FELIXSTOWE</t>
  </si>
  <si>
    <t>ZEEBRUGGE</t>
  </si>
  <si>
    <t>GDANSK</t>
  </si>
  <si>
    <t>Wilhelmshaven</t>
  </si>
  <si>
    <t>LE HAVRE</t>
  </si>
  <si>
    <t>DUNKIRK</t>
  </si>
  <si>
    <t>ALGECIRAS</t>
  </si>
  <si>
    <t>SOUTHAMPTON</t>
  </si>
  <si>
    <t>-</t>
  </si>
  <si>
    <t>AEU1</t>
  </si>
  <si>
    <t>AEU9</t>
  </si>
  <si>
    <t>AEU6</t>
  </si>
  <si>
    <t>AEU2</t>
  </si>
  <si>
    <t>AEU3</t>
  </si>
  <si>
    <t xml:space="preserve">08:00 AM SAT in CAT LAI (SUN Feeder) </t>
  </si>
  <si>
    <t>PIRAEUS</t>
  </si>
  <si>
    <t>GENOA</t>
  </si>
  <si>
    <t>FOS</t>
  </si>
  <si>
    <t>VALENCIA</t>
  </si>
  <si>
    <t>LA SPEZIA</t>
  </si>
  <si>
    <t>BARCELONA</t>
  </si>
  <si>
    <t>BEIRUT</t>
  </si>
  <si>
    <t>KOPER</t>
  </si>
  <si>
    <t>TRIESTE</t>
  </si>
  <si>
    <t>RIJEKA</t>
  </si>
  <si>
    <t>AEM2</t>
  </si>
  <si>
    <t>AEM3</t>
  </si>
  <si>
    <t>AEM6</t>
  </si>
  <si>
    <t>AEM1</t>
  </si>
  <si>
    <t>transhipment ports</t>
  </si>
  <si>
    <t>CY at</t>
  </si>
  <si>
    <t>GERMANY</t>
  </si>
  <si>
    <t>via Hamburg</t>
  </si>
  <si>
    <t>via Rotterdam</t>
  </si>
  <si>
    <t xml:space="preserve">via Hamburg </t>
  </si>
  <si>
    <t>SWEDEN</t>
  </si>
  <si>
    <t>NORWAY</t>
  </si>
  <si>
    <t>FINLAND</t>
  </si>
  <si>
    <t>POLAND</t>
  </si>
  <si>
    <t>PORTUGAL</t>
  </si>
  <si>
    <t>Lisbon</t>
  </si>
  <si>
    <t>Via Antwerp</t>
  </si>
  <si>
    <t>IMEX</t>
  </si>
  <si>
    <t>AEU7</t>
  </si>
  <si>
    <t>COUNTRY</t>
  </si>
  <si>
    <t>PORT</t>
  </si>
  <si>
    <t>TERM</t>
  </si>
  <si>
    <t>Piraeus</t>
  </si>
  <si>
    <t>Algeria</t>
  </si>
  <si>
    <t>CY-FO</t>
  </si>
  <si>
    <t>Valencia</t>
  </si>
  <si>
    <t>Oran</t>
  </si>
  <si>
    <t>Annaba</t>
  </si>
  <si>
    <t>Libya</t>
  </si>
  <si>
    <t>Misurata</t>
  </si>
  <si>
    <t>Khoms</t>
  </si>
  <si>
    <t>Benghazi</t>
  </si>
  <si>
    <t>Tripoli</t>
  </si>
  <si>
    <t>Bulgaria</t>
  </si>
  <si>
    <t>Egypt</t>
  </si>
  <si>
    <t>Thessaloniki</t>
  </si>
  <si>
    <t>La Spezia</t>
  </si>
  <si>
    <t>Italy</t>
  </si>
  <si>
    <t>Milan(by rail)</t>
  </si>
  <si>
    <t>CY-CY</t>
  </si>
  <si>
    <t>Naples</t>
  </si>
  <si>
    <t>Venice</t>
  </si>
  <si>
    <t>Morocco</t>
  </si>
  <si>
    <t>Casablanca</t>
  </si>
  <si>
    <t>Russia</t>
  </si>
  <si>
    <t>Santa Cruz De Tenerife</t>
  </si>
  <si>
    <t>ZARAGOZA CY/CY (by rail )</t>
  </si>
  <si>
    <t>Izmir</t>
  </si>
  <si>
    <t>Gemlik</t>
  </si>
  <si>
    <t>Georgia</t>
  </si>
  <si>
    <t>Cyprus</t>
  </si>
  <si>
    <t>SUN</t>
  </si>
  <si>
    <t>AEU5</t>
  </si>
  <si>
    <t>SING</t>
  </si>
  <si>
    <t>07:00 AM SUN in CAT LAI (MON Feeder)</t>
  </si>
  <si>
    <t>FEEDER
(VTS-IHX)</t>
  </si>
  <si>
    <t>MALTA</t>
  </si>
  <si>
    <t>KUMPORT</t>
  </si>
  <si>
    <t>ALEXANDRIA</t>
  </si>
  <si>
    <t>Kalundborg</t>
  </si>
  <si>
    <t>Service</t>
  </si>
  <si>
    <t>CY</t>
  </si>
  <si>
    <t>REMARKS</t>
  </si>
  <si>
    <t>Pardubice (Cerna za Bory) Rail Temrinal</t>
  </si>
  <si>
    <t>Bratislava (CSKD) Rail Terminal</t>
  </si>
  <si>
    <t xml:space="preserve"> Budapest (BILK) terminal</t>
  </si>
  <si>
    <t>Belgrade (NELT) Terminal</t>
  </si>
  <si>
    <t>* rates are including Rail Traction and Rail Terminal Handling costs at Origin and Destination Terminals</t>
  </si>
  <si>
    <t>* rates are Excluding Customs Formalities/Procedures</t>
  </si>
  <si>
    <t xml:space="preserve">* rates are valid only for general cargo </t>
  </si>
  <si>
    <t>* rates are valid per 20'GP, 40'GP, 40'HC containers.</t>
  </si>
  <si>
    <t>* indicated weight limits are including cont. tare (shipper has to stuff equally the cargo in the cont.)</t>
  </si>
  <si>
    <t>Piraeus-- Vado Ligure</t>
  </si>
  <si>
    <t>Salerno</t>
  </si>
  <si>
    <t>AUGUSTA</t>
  </si>
  <si>
    <t>Puerto del Rosario</t>
  </si>
  <si>
    <t>Batumi</t>
  </si>
  <si>
    <t>MED-ADRIATIC SEA-BLACK SEA</t>
  </si>
  <si>
    <t>Remarks for closing time:LONG TERM</t>
  </si>
  <si>
    <t>Tunisia</t>
  </si>
  <si>
    <t>Tunis</t>
  </si>
  <si>
    <t>Spain</t>
  </si>
  <si>
    <t>Turkey</t>
  </si>
  <si>
    <t>SIN</t>
  </si>
  <si>
    <t>MON</t>
  </si>
  <si>
    <r>
      <t>Remarks for closing time:</t>
    </r>
    <r>
      <rPr>
        <b/>
        <u/>
        <sz val="14"/>
        <color rgb="FFFF0000"/>
        <rFont val="Arial"/>
        <family val="2"/>
      </rPr>
      <t xml:space="preserve"> long term</t>
    </r>
  </si>
  <si>
    <t>Bar</t>
  </si>
  <si>
    <t>Fredrikstad</t>
  </si>
  <si>
    <t>Larvik</t>
  </si>
  <si>
    <t>VESSEL NAME (AEU7)</t>
  </si>
  <si>
    <t>NORTH EUROPE DIRECT SERVICE-AEU7/NEU3</t>
  </si>
  <si>
    <r>
      <rPr>
        <b/>
        <sz val="12"/>
        <color rgb="FFFF0000"/>
        <rFont val="Arial"/>
        <family val="2"/>
      </rPr>
      <t>09:00AM TUESDAY</t>
    </r>
    <r>
      <rPr>
        <b/>
        <sz val="12"/>
        <color rgb="FF008000"/>
        <rFont val="Arial"/>
        <family val="2"/>
      </rPr>
      <t xml:space="preserve"> at GEMALINK</t>
    </r>
  </si>
  <si>
    <t>NORTH EUROPE TRANSIT SERVICE</t>
  </si>
  <si>
    <r>
      <rPr>
        <b/>
        <sz val="12"/>
        <color rgb="FFFF0000"/>
        <rFont val="Arial"/>
        <family val="2"/>
      </rPr>
      <t xml:space="preserve">07:00AM MONDAY </t>
    </r>
    <r>
      <rPr>
        <b/>
        <sz val="12"/>
        <color rgb="FF008000"/>
        <rFont val="Arial"/>
        <family val="2"/>
      </rPr>
      <t>at ICDs: PHUOC LONG 3, BINH DUONG PORT, DONG NAI PORT, PHUC LONG 2, CAT LAI GIANG NAM, SOWATCO, TANAMEXCO, TRANSIMEX, SOTRANS</t>
    </r>
  </si>
  <si>
    <r>
      <t xml:space="preserve">SI/VGM CUT OFF </t>
    </r>
    <r>
      <rPr>
        <b/>
        <sz val="12"/>
        <color rgb="FFFF0000"/>
        <rFont val="Arial"/>
        <family val="2"/>
      </rPr>
      <t>08:00AM MONDAY</t>
    </r>
  </si>
  <si>
    <t>VOY</t>
  </si>
  <si>
    <t>INCRES</t>
  </si>
  <si>
    <t>Vessel schedule is just for REF and subj to change with/without prior notice</t>
  </si>
  <si>
    <t>Destination :</t>
  </si>
  <si>
    <t>AEU1</t>
    <phoneticPr fontId="2" type="noConversion"/>
  </si>
  <si>
    <t>AEU2</t>
    <phoneticPr fontId="2" type="noConversion"/>
  </si>
  <si>
    <t>AEU3</t>
    <phoneticPr fontId="2" type="noConversion"/>
  </si>
  <si>
    <t>AEU5</t>
    <phoneticPr fontId="2" type="noConversion"/>
  </si>
  <si>
    <t>AEU6</t>
    <phoneticPr fontId="2" type="noConversion"/>
  </si>
  <si>
    <t>AEU9</t>
    <phoneticPr fontId="2" type="noConversion"/>
  </si>
  <si>
    <t>Via Rotterdam</t>
    <phoneticPr fontId="2" type="noConversion"/>
  </si>
  <si>
    <t>Bremerhaven</t>
    <phoneticPr fontId="2" type="noConversion"/>
  </si>
  <si>
    <t>via Wilhelmshaven</t>
    <phoneticPr fontId="2" type="noConversion"/>
  </si>
  <si>
    <t>Bremen</t>
    <phoneticPr fontId="2" type="noConversion"/>
  </si>
  <si>
    <t>Duisburg</t>
    <phoneticPr fontId="2" type="noConversion"/>
  </si>
  <si>
    <t>Neuss CY upto 16.5t to gross by rail</t>
    <phoneticPr fontId="2" type="noConversion"/>
  </si>
  <si>
    <t>Neuss CY 20t upto 32t to gross by rail</t>
    <phoneticPr fontId="2" type="noConversion"/>
  </si>
  <si>
    <t>NETHERLAND</t>
    <phoneticPr fontId="2" type="noConversion"/>
  </si>
  <si>
    <t>Moerdijk</t>
    <phoneticPr fontId="2" type="noConversion"/>
  </si>
  <si>
    <t>Venlo CY</t>
  </si>
  <si>
    <t xml:space="preserve">Amsterdam CY </t>
    <phoneticPr fontId="2" type="noConversion"/>
  </si>
  <si>
    <t>DENMARK</t>
    <phoneticPr fontId="2" type="noConversion"/>
  </si>
  <si>
    <t xml:space="preserve">via Hamburg </t>
    <phoneticPr fontId="2" type="noConversion"/>
  </si>
  <si>
    <t>via Hamburg</t>
    <phoneticPr fontId="2" type="noConversion"/>
  </si>
  <si>
    <t>Copenhagen</t>
    <phoneticPr fontId="2" type="noConversion"/>
  </si>
  <si>
    <t>Aarhus</t>
    <phoneticPr fontId="2" type="noConversion"/>
  </si>
  <si>
    <t>Fredericia</t>
    <phoneticPr fontId="2" type="noConversion"/>
  </si>
  <si>
    <t>Stockholm</t>
    <phoneticPr fontId="2" type="noConversion"/>
  </si>
  <si>
    <t xml:space="preserve">Soedertaelje </t>
    <phoneticPr fontId="2" type="noConversion"/>
  </si>
  <si>
    <t>Gefle</t>
    <phoneticPr fontId="2" type="noConversion"/>
  </si>
  <si>
    <t>Ahus</t>
    <phoneticPr fontId="2" type="noConversion"/>
  </si>
  <si>
    <t>no standard service*</t>
    <phoneticPr fontId="2" type="noConversion"/>
  </si>
  <si>
    <t>via Rotterdam</t>
    <phoneticPr fontId="2" type="noConversion"/>
  </si>
  <si>
    <t>Haugesund</t>
    <phoneticPr fontId="2" type="noConversion"/>
  </si>
  <si>
    <t>Bergen</t>
    <phoneticPr fontId="2" type="noConversion"/>
  </si>
  <si>
    <t>Rauma</t>
    <phoneticPr fontId="2" type="noConversion"/>
  </si>
  <si>
    <t>Via Zeebrugge</t>
    <phoneticPr fontId="2" type="noConversion"/>
  </si>
  <si>
    <t>Oulu</t>
    <phoneticPr fontId="2" type="noConversion"/>
  </si>
  <si>
    <t>Szczecin</t>
    <phoneticPr fontId="2" type="noConversion"/>
  </si>
  <si>
    <t>Via Gdansk</t>
    <phoneticPr fontId="2" type="noConversion"/>
  </si>
  <si>
    <t>ESTONIA</t>
    <phoneticPr fontId="2" type="noConversion"/>
  </si>
  <si>
    <t>Muuga(Tallin)</t>
    <phoneticPr fontId="2" type="noConversion"/>
  </si>
  <si>
    <t>Muuga(Tallin) 20‘ gross weight&gt;20 ton</t>
    <phoneticPr fontId="2" type="noConversion"/>
  </si>
  <si>
    <t>IRELAND</t>
    <phoneticPr fontId="2" type="noConversion"/>
  </si>
  <si>
    <t>Cork</t>
    <phoneticPr fontId="2" type="noConversion"/>
  </si>
  <si>
    <t>UK</t>
    <phoneticPr fontId="2" type="noConversion"/>
  </si>
  <si>
    <t>Belfast</t>
    <phoneticPr fontId="2" type="noConversion"/>
  </si>
  <si>
    <t>via Felixstowe</t>
    <phoneticPr fontId="2" type="noConversion"/>
  </si>
  <si>
    <t>SPAIN</t>
    <phoneticPr fontId="2" type="noConversion"/>
  </si>
  <si>
    <t>Bilbao</t>
    <phoneticPr fontId="2" type="noConversion"/>
  </si>
  <si>
    <t>Vigo</t>
    <phoneticPr fontId="2" type="noConversion"/>
  </si>
  <si>
    <t>Gijon</t>
    <phoneticPr fontId="2" type="noConversion"/>
  </si>
  <si>
    <t>SWITZERLAND by barge</t>
  </si>
  <si>
    <t>Via Zeebrugge</t>
  </si>
  <si>
    <t>Dublin</t>
    <phoneticPr fontId="2" type="noConversion"/>
  </si>
  <si>
    <t>Oslo</t>
    <phoneticPr fontId="2" type="noConversion"/>
  </si>
  <si>
    <t>Gothenburg</t>
    <phoneticPr fontId="2" type="noConversion"/>
  </si>
  <si>
    <t>Kotka</t>
    <phoneticPr fontId="2" type="noConversion"/>
  </si>
  <si>
    <t>Gdynia(GDY01 only)</t>
    <phoneticPr fontId="2" type="noConversion"/>
  </si>
  <si>
    <t>Klaipeda</t>
    <phoneticPr fontId="2" type="noConversion"/>
  </si>
  <si>
    <t>ST Petersburg BRONKA LED41</t>
    <phoneticPr fontId="2" type="noConversion"/>
  </si>
  <si>
    <t>ST Petersburg  FCT LED01/08/40</t>
    <phoneticPr fontId="2" type="noConversion"/>
  </si>
  <si>
    <t>Helsinki</t>
    <phoneticPr fontId="2" type="noConversion"/>
  </si>
  <si>
    <t>Riga</t>
    <phoneticPr fontId="2" type="noConversion"/>
  </si>
  <si>
    <t>From Piraeus Container Terminal to below Destination</t>
  </si>
  <si>
    <t>t/s Port</t>
    <phoneticPr fontId="12" type="noConversion"/>
  </si>
  <si>
    <t>Destination</t>
    <phoneticPr fontId="14" type="noConversion"/>
  </si>
  <si>
    <t>20'</t>
    <phoneticPr fontId="12" type="noConversion"/>
  </si>
  <si>
    <t>40'</t>
    <phoneticPr fontId="12" type="noConversion"/>
  </si>
  <si>
    <t>Piraeus</t>
    <phoneticPr fontId="12" type="noConversion"/>
  </si>
  <si>
    <t>Add on as a through rate</t>
    <phoneticPr fontId="12" type="noConversion"/>
  </si>
  <si>
    <t>* rates are subject to Piraeus THD: EUR 240/container, CAS: EUR 15/container, Release Fee EUR 50/container</t>
  </si>
  <si>
    <t>INCEDA</t>
  </si>
  <si>
    <t>Istanbul</t>
  </si>
  <si>
    <t>SINAR SANUR</t>
  </si>
  <si>
    <t>Mannheim</t>
    <phoneticPr fontId="2" type="noConversion"/>
  </si>
  <si>
    <t>Immingham</t>
    <phoneticPr fontId="2" type="noConversion"/>
  </si>
  <si>
    <t>For any question, kindly contact us as below email!</t>
  </si>
  <si>
    <t>Categories</t>
  </si>
  <si>
    <t>PIC</t>
  </si>
  <si>
    <t>Invoice</t>
  </si>
  <si>
    <t>nhvan@coscon.com</t>
  </si>
  <si>
    <t>dplan@coscon.com</t>
  </si>
  <si>
    <t>equipment inquiry/issue</t>
  </si>
  <si>
    <t>nxtung@coscon.com</t>
  </si>
  <si>
    <t>bvvien@coscon.com</t>
  </si>
  <si>
    <t>nddung@coscon.com</t>
  </si>
  <si>
    <t>tqduy@coscon.com</t>
  </si>
  <si>
    <t>Supply Chain</t>
  </si>
  <si>
    <t>pthien@coscon.com</t>
  </si>
  <si>
    <t>tmhanh@coscon.com</t>
  </si>
  <si>
    <t>dgvinh@coscon.com</t>
  </si>
  <si>
    <t xml:space="preserve"> nthien@coscon.com</t>
  </si>
  <si>
    <t>ptkhang@coscon.com</t>
  </si>
  <si>
    <t>Ocean freight</t>
  </si>
  <si>
    <t>sgn.sales@coscon.com</t>
  </si>
  <si>
    <t>COSCO SHIPPING LINES (Vietnam) Company Limited</t>
  </si>
  <si>
    <t>No. 05 Ho Bieu Chanh St., Phu Nhuan Ward, HCMC, Vietnam.</t>
  </si>
  <si>
    <t>https://elines.coscoshipping.com/ebusiness/</t>
  </si>
  <si>
    <t>https://world.lines.coscoshipping.com/NGS/en/home</t>
  </si>
  <si>
    <t>https://www.facebook.com/coscoshippingvietnam</t>
  </si>
  <si>
    <t>https://www.facebook.com/coscoshippinglinesvietnam</t>
  </si>
  <si>
    <t>*COSCO SHIPPING ONLINE E-COMMERCE PLATFORM</t>
  </si>
  <si>
    <t>24/7 online rate and space checking.</t>
  </si>
  <si>
    <t>Visit Syncon Hub E-commerce Platform to book your cargo.</t>
  </si>
  <si>
    <t>Website: https://synconhub.coscoshipping.com/ </t>
  </si>
  <si>
    <t xml:space="preserve">          COSCO SHIPPING LINES VIETNAM</t>
  </si>
  <si>
    <t>SAILING SCHEDULE</t>
  </si>
  <si>
    <t>UPDATE :</t>
  </si>
  <si>
    <t>LTD (WED) GEMALINK</t>
  </si>
  <si>
    <t>LTA POD</t>
  </si>
  <si>
    <t>LTD</t>
  </si>
  <si>
    <t>LTA</t>
  </si>
  <si>
    <t>LTA
SIN</t>
  </si>
  <si>
    <t>tnhan1@coscon.com</t>
  </si>
  <si>
    <t>tdthuy@coscon.com</t>
  </si>
  <si>
    <t>lptram@coscon.com</t>
  </si>
  <si>
    <t>ttngan@coscon.com</t>
  </si>
  <si>
    <t>dklinh@coscon.com</t>
  </si>
  <si>
    <t>ldha@coscon.com</t>
  </si>
  <si>
    <t>MBL release (counter)</t>
  </si>
  <si>
    <t>Booking issues</t>
  </si>
  <si>
    <t>Vessel schedule/ Loading list issues</t>
  </si>
  <si>
    <t>CEBU</t>
  </si>
  <si>
    <t>Team Leader</t>
  </si>
  <si>
    <t>takhoi@coscon.com</t>
  </si>
  <si>
    <t>Bill issues</t>
  </si>
  <si>
    <t>ttan@coscon.com</t>
  </si>
  <si>
    <t>tthang@coscon.com</t>
  </si>
  <si>
    <t>cnquynh@coscon.com</t>
  </si>
  <si>
    <t>ntthuy@coscon.com</t>
  </si>
  <si>
    <t>MEDITERRANEAN-DIRECT SVC DIRECT SERVICE-AEM3</t>
  </si>
  <si>
    <t>DERINCE (SAFI)</t>
  </si>
  <si>
    <t>VESSEL NAME (AEM3)</t>
  </si>
  <si>
    <t>LTD (SAT) GEMALINK</t>
  </si>
  <si>
    <r>
      <rPr>
        <b/>
        <sz val="12"/>
        <color rgb="FFFF0000"/>
        <rFont val="Arial"/>
        <family val="2"/>
      </rPr>
      <t xml:space="preserve">23:00 THURSDAY </t>
    </r>
    <r>
      <rPr>
        <b/>
        <sz val="12"/>
        <color rgb="FF008000"/>
        <rFont val="Arial"/>
        <family val="2"/>
      </rPr>
      <t>at ICDs: PHUOC LONG 3, BINH DUONG PORT, DONG NAI PORT, PHUC LONG 2, CAT LAI GIANG NAM, SOWATCO, TANAMEXCO, TRANSIMEX, SOTRANS</t>
    </r>
  </si>
  <si>
    <r>
      <rPr>
        <b/>
        <sz val="12"/>
        <color rgb="FFFF0000"/>
        <rFont val="Arial"/>
        <family val="2"/>
      </rPr>
      <t>01:00 SATURDAY</t>
    </r>
    <r>
      <rPr>
        <b/>
        <sz val="12"/>
        <color rgb="FF008000"/>
        <rFont val="Arial"/>
        <family val="2"/>
      </rPr>
      <t xml:space="preserve"> at GEMALINK</t>
    </r>
  </si>
  <si>
    <r>
      <t xml:space="preserve">SI/VGM CUT OFF </t>
    </r>
    <r>
      <rPr>
        <b/>
        <sz val="12"/>
        <color rgb="FFFF0000"/>
        <rFont val="Arial"/>
        <family val="2"/>
      </rPr>
      <t>10:00</t>
    </r>
    <r>
      <rPr>
        <b/>
        <sz val="12"/>
        <color rgb="FF008000"/>
        <rFont val="Arial"/>
        <family val="2"/>
      </rPr>
      <t xml:space="preserve"> THURSDAY</t>
    </r>
  </si>
  <si>
    <t>037W</t>
  </si>
  <si>
    <t>038W</t>
  </si>
  <si>
    <t>TANGIER</t>
  </si>
  <si>
    <t>ROTTERDAM_DELTA TERMINAL</t>
  </si>
  <si>
    <t>Piraeus</t>
    <phoneticPr fontId="3" type="noConversion"/>
  </si>
  <si>
    <t>Alger</t>
    <phoneticPr fontId="3" type="noConversion"/>
  </si>
  <si>
    <t>Skikda</t>
    <phoneticPr fontId="3" type="noConversion"/>
  </si>
  <si>
    <t>Dumyat/Damietta</t>
    <phoneticPr fontId="3" type="noConversion"/>
  </si>
  <si>
    <t>Port Said(West)</t>
    <phoneticPr fontId="3" type="noConversion"/>
  </si>
  <si>
    <t>Alexandria ( New Port)</t>
    <phoneticPr fontId="3" type="noConversion"/>
  </si>
  <si>
    <t>Livorno</t>
    <phoneticPr fontId="3" type="noConversion"/>
  </si>
  <si>
    <t>Ancona</t>
    <phoneticPr fontId="3" type="noConversion"/>
  </si>
  <si>
    <t>Ravenna</t>
    <phoneticPr fontId="3" type="noConversion"/>
  </si>
  <si>
    <t xml:space="preserve">Vado Ligure </t>
    <phoneticPr fontId="3" type="noConversion"/>
  </si>
  <si>
    <t>BARI</t>
    <phoneticPr fontId="3" type="noConversion"/>
  </si>
  <si>
    <t>CY-CY</t>
    <phoneticPr fontId="3" type="noConversion"/>
  </si>
  <si>
    <t>Albania</t>
    <phoneticPr fontId="3" type="noConversion"/>
  </si>
  <si>
    <t>Durres</t>
    <phoneticPr fontId="3" type="noConversion"/>
  </si>
  <si>
    <t>CY-FO</t>
    <phoneticPr fontId="3" type="noConversion"/>
  </si>
  <si>
    <t>FOS</t>
    <phoneticPr fontId="3" type="noConversion"/>
  </si>
  <si>
    <t>LYON</t>
    <phoneticPr fontId="3" type="noConversion"/>
  </si>
  <si>
    <t>Valencia</t>
    <phoneticPr fontId="3" type="noConversion"/>
  </si>
  <si>
    <t>Novorossiysk</t>
    <phoneticPr fontId="3" type="noConversion"/>
  </si>
  <si>
    <t>Arrecife</t>
    <phoneticPr fontId="3" type="noConversion"/>
  </si>
  <si>
    <t>Las Palmas</t>
    <phoneticPr fontId="3" type="noConversion"/>
  </si>
  <si>
    <t>MADRID CY/CY ( by rail )</t>
    <phoneticPr fontId="3" type="noConversion"/>
  </si>
  <si>
    <t>Iskenderun</t>
    <phoneticPr fontId="3" type="noConversion"/>
  </si>
  <si>
    <t>Aliaga</t>
    <phoneticPr fontId="3" type="noConversion"/>
  </si>
  <si>
    <t>Mersin</t>
    <phoneticPr fontId="3" type="noConversion"/>
  </si>
  <si>
    <t>Poti</t>
    <phoneticPr fontId="3" type="noConversion"/>
  </si>
  <si>
    <t>Romania</t>
    <phoneticPr fontId="3" type="noConversion"/>
  </si>
  <si>
    <t>Constantza</t>
    <phoneticPr fontId="3" type="noConversion"/>
  </si>
  <si>
    <t xml:space="preserve">Israel </t>
    <phoneticPr fontId="3" type="noConversion"/>
  </si>
  <si>
    <t>Ashdod</t>
    <phoneticPr fontId="3" type="noConversion"/>
  </si>
  <si>
    <t>CY-LO</t>
    <phoneticPr fontId="3" type="noConversion"/>
  </si>
  <si>
    <t>Haifa</t>
    <phoneticPr fontId="3" type="noConversion"/>
  </si>
  <si>
    <t>Moss</t>
    <phoneticPr fontId="2" type="noConversion"/>
  </si>
  <si>
    <t>Kristiansand</t>
    <phoneticPr fontId="2" type="noConversion"/>
  </si>
  <si>
    <t>Brevik</t>
    <phoneticPr fontId="2" type="noConversion"/>
  </si>
  <si>
    <t>Tananger</t>
    <phoneticPr fontId="2" type="noConversion"/>
  </si>
  <si>
    <r>
      <t>Gliwice CY(20' gross weight</t>
    </r>
    <r>
      <rPr>
        <sz val="9"/>
        <rFont val="Cambria Math"/>
        <family val="3"/>
      </rPr>
      <t>≤</t>
    </r>
    <r>
      <rPr>
        <sz val="9"/>
        <rFont val="Arial"/>
        <family val="2"/>
      </rPr>
      <t>24 ton;40' gross weight</t>
    </r>
    <r>
      <rPr>
        <sz val="9"/>
        <rFont val="Cambria Math"/>
        <family val="3"/>
      </rPr>
      <t>≤</t>
    </r>
    <r>
      <rPr>
        <sz val="9"/>
        <rFont val="Arial"/>
        <family val="2"/>
      </rPr>
      <t>26 ton)</t>
    </r>
  </si>
  <si>
    <r>
      <t>Brzeg Dolny CY(20' gross weight</t>
    </r>
    <r>
      <rPr>
        <sz val="9"/>
        <rFont val="Cambria Math"/>
        <family val="3"/>
      </rPr>
      <t>≤</t>
    </r>
    <r>
      <rPr>
        <sz val="9"/>
        <rFont val="Arial"/>
        <family val="2"/>
      </rPr>
      <t>24 ton;40' gross weight</t>
    </r>
    <r>
      <rPr>
        <sz val="9"/>
        <rFont val="Cambria Math"/>
        <family val="3"/>
      </rPr>
      <t>≤</t>
    </r>
    <r>
      <rPr>
        <sz val="9"/>
        <rFont val="Arial"/>
        <family val="2"/>
      </rPr>
      <t>26 ton)</t>
    </r>
  </si>
  <si>
    <t>South Shields</t>
    <phoneticPr fontId="2" type="noConversion"/>
  </si>
  <si>
    <t>Ferrol</t>
    <phoneticPr fontId="2" type="noConversion"/>
  </si>
  <si>
    <t>Basel CY</t>
    <phoneticPr fontId="2" type="noConversion"/>
  </si>
  <si>
    <t>Via Antwerp</t>
    <phoneticPr fontId="2" type="noConversion"/>
  </si>
  <si>
    <t>Montenegro</t>
    <phoneticPr fontId="3" type="noConversion"/>
  </si>
  <si>
    <t>Piraeus-- Vado Ligure</t>
    <phoneticPr fontId="3" type="noConversion"/>
  </si>
  <si>
    <t>Milan Via Vado Ligure (by rail)</t>
    <phoneticPr fontId="3" type="noConversion"/>
  </si>
  <si>
    <t>Barcelona</t>
    <phoneticPr fontId="3" type="noConversion"/>
  </si>
  <si>
    <t>via Gdansk</t>
    <phoneticPr fontId="2" type="noConversion"/>
  </si>
  <si>
    <t>Norrkoping</t>
    <phoneticPr fontId="2" type="noConversion"/>
  </si>
  <si>
    <t>Orkanger</t>
    <phoneticPr fontId="2" type="noConversion"/>
  </si>
  <si>
    <t>Aalesund</t>
    <phoneticPr fontId="2" type="noConversion"/>
  </si>
  <si>
    <t>Maaloy</t>
    <phoneticPr fontId="2" type="noConversion"/>
  </si>
  <si>
    <t>Grangemouth</t>
    <phoneticPr fontId="2" type="noConversion"/>
  </si>
  <si>
    <t>Leixoes</t>
    <phoneticPr fontId="2" type="noConversion"/>
  </si>
  <si>
    <t>Helsingborg</t>
    <phoneticPr fontId="2" type="noConversion"/>
  </si>
  <si>
    <t>EPIC3</t>
  </si>
  <si>
    <t>EPIC2</t>
    <phoneticPr fontId="2" type="noConversion"/>
  </si>
  <si>
    <t>IEX</t>
  </si>
  <si>
    <t>Via Hamburg</t>
  </si>
  <si>
    <t>Burgas</t>
  </si>
  <si>
    <t>Greece</t>
    <phoneticPr fontId="4" type="noConversion"/>
  </si>
  <si>
    <t>Padova(by rail)</t>
    <phoneticPr fontId="4" type="noConversion"/>
  </si>
  <si>
    <t>France</t>
    <phoneticPr fontId="4" type="noConversion"/>
  </si>
  <si>
    <t>CY-CY</t>
    <phoneticPr fontId="4" type="noConversion"/>
  </si>
  <si>
    <t>Vitoria(by rail)</t>
    <phoneticPr fontId="4" type="noConversion"/>
  </si>
  <si>
    <t>Limassol</t>
    <phoneticPr fontId="4" type="noConversion"/>
  </si>
  <si>
    <t>EVER EON</t>
  </si>
  <si>
    <t>hatuan@coscon.com</t>
  </si>
  <si>
    <t>tthuyen@coscon.com</t>
  </si>
  <si>
    <t>nnhan@coscon.com</t>
  </si>
  <si>
    <t>049W</t>
  </si>
  <si>
    <t>OOCL SPAIN</t>
  </si>
  <si>
    <t>013W</t>
  </si>
  <si>
    <t>CMA CGM PATAGONIA</t>
  </si>
  <si>
    <t>0MEOPW1MA</t>
  </si>
  <si>
    <t>T/S TERMINAL</t>
  </si>
  <si>
    <t>PIR01</t>
  </si>
  <si>
    <t>VLC02</t>
  </si>
  <si>
    <t>VLC01/VLC02</t>
  </si>
  <si>
    <t>PIR01</t>
    <phoneticPr fontId="3" type="noConversion"/>
  </si>
  <si>
    <t>Istanbul(Kumport)</t>
    <phoneticPr fontId="3" type="noConversion"/>
  </si>
  <si>
    <t>IST04</t>
    <phoneticPr fontId="3" type="noConversion"/>
  </si>
  <si>
    <t>Varna</t>
    <phoneticPr fontId="3" type="noConversion"/>
  </si>
  <si>
    <t>MLT01</t>
  </si>
  <si>
    <t>SPE01</t>
  </si>
  <si>
    <t>SPE01</t>
    <phoneticPr fontId="3" type="noConversion"/>
  </si>
  <si>
    <t>La Spezia</t>
    <phoneticPr fontId="3" type="noConversion"/>
  </si>
  <si>
    <t>PIR02</t>
  </si>
  <si>
    <t>PIR01</t>
    <phoneticPr fontId="4" type="noConversion"/>
  </si>
  <si>
    <t>VLC01</t>
  </si>
  <si>
    <t>VLC01</t>
    <phoneticPr fontId="3" type="noConversion"/>
  </si>
  <si>
    <t>VLC01/02</t>
  </si>
  <si>
    <t>BCN01</t>
  </si>
  <si>
    <t>IST04</t>
  </si>
  <si>
    <t>CND03</t>
  </si>
  <si>
    <t>Non-Direct calling ports in Europe</t>
    <phoneticPr fontId="2" type="noConversion"/>
  </si>
  <si>
    <t>WEST BOUND Arbitraries ex Far East via EU basic ports</t>
  </si>
  <si>
    <t>via Zeebrugge</t>
    <phoneticPr fontId="2" type="noConversion"/>
  </si>
  <si>
    <t>via Gdansk/Hamburg</t>
    <phoneticPr fontId="2" type="noConversion"/>
  </si>
  <si>
    <t>via Gdansk/Wilhelmshaven</t>
    <phoneticPr fontId="2" type="noConversion"/>
  </si>
  <si>
    <t>071S</t>
  </si>
  <si>
    <t>COSCO SPAIN</t>
  </si>
  <si>
    <t>080W</t>
  </si>
  <si>
    <t>COSCO SHIPPING TAURUS</t>
  </si>
  <si>
    <t>034W</t>
  </si>
  <si>
    <t>COSCO SHIPPING SAGITTARIUS</t>
  </si>
  <si>
    <t>035W</t>
  </si>
  <si>
    <t>EVER AIM</t>
  </si>
  <si>
    <t>COSCO SHIPPING ANDES</t>
  </si>
  <si>
    <t>COSCO DENMARK</t>
  </si>
  <si>
    <t>070W</t>
  </si>
  <si>
    <t>BLANK VOYAGE</t>
  </si>
  <si>
    <t>ISTANBUL</t>
  </si>
  <si>
    <t>MERSIN</t>
  </si>
  <si>
    <t>Non-Direct calling ports in Europe</t>
    <phoneticPr fontId="4" type="noConversion"/>
  </si>
  <si>
    <t>WEST BOUND Arbitraries ex Far East via WMED basic ports</t>
    <phoneticPr fontId="3" type="noConversion"/>
  </si>
  <si>
    <t>nban@coscon.com</t>
  </si>
  <si>
    <t>058S</t>
  </si>
  <si>
    <t>084S</t>
  </si>
  <si>
    <t>072S</t>
  </si>
  <si>
    <t>154S</t>
  </si>
  <si>
    <t>059S</t>
  </si>
  <si>
    <t>085S</t>
  </si>
  <si>
    <t>BLANK</t>
  </si>
  <si>
    <t>073S</t>
  </si>
  <si>
    <t>155S</t>
  </si>
  <si>
    <t>APL LION CITY</t>
  </si>
  <si>
    <t>0FLNDW1MA</t>
  </si>
  <si>
    <t>CMA CGM SAINT GERMAIN</t>
  </si>
  <si>
    <t>EVER GIVEN</t>
  </si>
  <si>
    <t>1425-019W</t>
  </si>
  <si>
    <t>FL3040W19</t>
  </si>
  <si>
    <t>0837-029W</t>
  </si>
  <si>
    <t>OOCL DENMARK</t>
  </si>
  <si>
    <t>CMA CGM ZHENG HE</t>
  </si>
  <si>
    <t>COSCO SHIPPING VIRGO</t>
  </si>
  <si>
    <t>EVER ART</t>
  </si>
  <si>
    <t>CMA CGM PANTHEON</t>
  </si>
  <si>
    <t>EVER EVEN</t>
  </si>
  <si>
    <t>010W</t>
  </si>
  <si>
    <t>0FLNFW1MA</t>
  </si>
  <si>
    <t>1426-016W</t>
  </si>
  <si>
    <t>FL3060W19</t>
  </si>
  <si>
    <t>0838-002W</t>
  </si>
  <si>
    <t>OOCL PIRAEUS</t>
  </si>
  <si>
    <t>APL SINGAPURA</t>
  </si>
  <si>
    <t>COSCO SHIPPING GALAXY</t>
  </si>
  <si>
    <t>EVER ACME</t>
  </si>
  <si>
    <t>CMA CGM JACQUES SAADE</t>
  </si>
  <si>
    <t>EVER EDIFY</t>
  </si>
  <si>
    <t>0FLNHW1MA</t>
  </si>
  <si>
    <t>031W</t>
  </si>
  <si>
    <t>1427-014W</t>
  </si>
  <si>
    <t>FL3080W19</t>
  </si>
  <si>
    <t>0839-001W</t>
  </si>
  <si>
    <t>OOCL FELIXSTOWE</t>
  </si>
  <si>
    <t>APL FULLERTON</t>
  </si>
  <si>
    <t>COSCO SHIPPING LIBRA</t>
  </si>
  <si>
    <t>EVER ARIA</t>
  </si>
  <si>
    <t>CMA CGM ANTOINE DE SAINT EXUPERY</t>
  </si>
  <si>
    <t>012W</t>
  </si>
  <si>
    <t>0FLNJW1MA</t>
  </si>
  <si>
    <t>1428-016W</t>
  </si>
  <si>
    <t>FL30A0W19</t>
  </si>
  <si>
    <t>0841-004W</t>
  </si>
  <si>
    <t>COSCO SHIPPING PISCES</t>
  </si>
  <si>
    <t>CMA CGM JULES VERNE</t>
  </si>
  <si>
    <t>EVER MODEL</t>
  </si>
  <si>
    <t>CMA CGM ARGON</t>
  </si>
  <si>
    <t>MEX040W19</t>
  </si>
  <si>
    <t>005W</t>
  </si>
  <si>
    <t>PHX040W19</t>
  </si>
  <si>
    <t>COSCO SHIPPING SCORPIO</t>
  </si>
  <si>
    <t>CMA CGM GEORG FORSTER</t>
  </si>
  <si>
    <t>CMA CGM OSIRIS</t>
  </si>
  <si>
    <t>036W</t>
  </si>
  <si>
    <t>MEX080W19</t>
  </si>
  <si>
    <t>PHX060W19</t>
  </si>
  <si>
    <t>CSCL MERCURY</t>
  </si>
  <si>
    <t>CMA CGM MONTE CRISTO</t>
  </si>
  <si>
    <t>101W</t>
  </si>
  <si>
    <t>PHX080W19</t>
  </si>
  <si>
    <t>EVER GOLDEN</t>
  </si>
  <si>
    <t>CMA CGM VASCO DE GAMA</t>
  </si>
  <si>
    <t>COSCO SHIPPING SAKURA</t>
  </si>
  <si>
    <t>CMA CGM D'ARTAGNAN</t>
  </si>
  <si>
    <t>0780-034W</t>
  </si>
  <si>
    <t>MEX0C0W19</t>
  </si>
  <si>
    <t>PHX0A0W19</t>
  </si>
  <si>
    <t>COSCO NETHERLANDS</t>
  </si>
  <si>
    <t>078W</t>
  </si>
  <si>
    <t>COSCO SHIPPING KILIMANJARO</t>
  </si>
  <si>
    <t>046W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</si>
</sst>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* #,##0.00_);_(* \(#,##0.00\);_(* &quot;-&quot;??_);_(@_)"/>
    <numFmt numFmtId="165" formatCode="[$-409]d\-mmm;@"/>
    <numFmt numFmtId="166" formatCode="dd/mm"/>
    <numFmt numFmtId="167" formatCode="000&quot;S&quot;"/>
    <numFmt numFmtId="168" formatCode="&quot;Lilium V.&quot;#&quot;S&quot;"/>
    <numFmt numFmtId="169" formatCode="[$-F800]dddd\,\ mmmm\ dd\,\ yyyy"/>
    <numFmt numFmtId="170" formatCode="[$-F400]h:mm:ss\ AM/PM"/>
    <numFmt numFmtId="171" formatCode="[$-409]d/mmm;@"/>
    <numFmt numFmtId="172" formatCode="_ * #,##0_ ;_ * \-#,##0_ ;_ * &quot;-&quot;_ ;_ @_ "/>
    <numFmt numFmtId="173" formatCode="[$€-C07]\ #,##0"/>
    <numFmt numFmtId="174" formatCode="[$-14809]dd/mm/yyyy;@"/>
    <numFmt numFmtId="175" formatCode="0000&quot;S&quot;"/>
    <numFmt numFmtId="176" formatCode="[$-409]d\-mmm\-yy;@"/>
    <numFmt numFmtId="177" formatCode="[$-409]mmmm\ d\,\ yyyy;@"/>
  </numFmts>
  <fonts count="12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sz val="14"/>
      <color indexed="8"/>
      <name val="Arial"/>
      <family val="2"/>
    </font>
    <font>
      <b/>
      <u/>
      <sz val="14"/>
      <color indexed="8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22"/>
      <color indexed="12"/>
      <name val="Arial"/>
      <family val="2"/>
    </font>
    <font>
      <sz val="22"/>
      <name val="Arial"/>
      <family val="2"/>
    </font>
    <font>
      <b/>
      <sz val="22"/>
      <color indexed="10"/>
      <name val="Arial"/>
      <family val="2"/>
    </font>
    <font>
      <sz val="11"/>
      <name val="Arial"/>
      <family val="2"/>
    </font>
    <font>
      <b/>
      <sz val="12"/>
      <color rgb="FF0000FF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22"/>
      <color indexed="8"/>
      <name val="Arial"/>
      <family val="2"/>
    </font>
    <font>
      <b/>
      <sz val="22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u/>
      <sz val="11"/>
      <color indexed="12"/>
      <name val="Arial"/>
      <family val="2"/>
    </font>
    <font>
      <b/>
      <sz val="12"/>
      <color theme="9" tint="-0.499984740745262"/>
      <name val="Arial"/>
      <family val="2"/>
    </font>
    <font>
      <b/>
      <sz val="12"/>
      <color rgb="FF0070C0"/>
      <name val="Arial"/>
      <family val="2"/>
    </font>
    <font>
      <b/>
      <sz val="12"/>
      <color rgb="FF008000"/>
      <name val="Arial"/>
      <family val="2"/>
    </font>
    <font>
      <b/>
      <sz val="12"/>
      <color rgb="FFFF0066"/>
      <name val="Arial"/>
      <family val="2"/>
    </font>
    <font>
      <i/>
      <u/>
      <sz val="14"/>
      <color indexed="10"/>
      <name val="Arial"/>
      <family val="2"/>
    </font>
    <font>
      <sz val="14"/>
      <color indexed="10"/>
      <name val="Arial"/>
      <family val="2"/>
    </font>
    <font>
      <b/>
      <sz val="14"/>
      <color indexed="16"/>
      <name val="Arial"/>
      <family val="2"/>
    </font>
    <font>
      <b/>
      <sz val="14"/>
      <color rgb="FF7030A0"/>
      <name val="Arial"/>
      <family val="2"/>
    </font>
    <font>
      <sz val="14"/>
      <name val="SimSun"/>
    </font>
    <font>
      <b/>
      <sz val="14"/>
      <color indexed="14"/>
      <name val="Arial"/>
      <family val="2"/>
    </font>
    <font>
      <b/>
      <sz val="14"/>
      <color rgb="FF008000"/>
      <name val="Arial"/>
      <family val="2"/>
    </font>
    <font>
      <b/>
      <sz val="14"/>
      <color indexed="17"/>
      <name val="Arial"/>
      <family val="2"/>
    </font>
    <font>
      <sz val="12"/>
      <name val=".VnTime"/>
      <family val="2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trike/>
      <sz val="11"/>
      <name val="Arial"/>
      <family val="2"/>
    </font>
    <font>
      <sz val="12"/>
      <name val="宋体"/>
      <family val="3"/>
      <charset val="134"/>
    </font>
    <font>
      <sz val="12"/>
      <name val="宋体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7.5"/>
      <color indexed="12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3"/>
      <charset val="134"/>
      <scheme val="minor"/>
    </font>
    <font>
      <sz val="10"/>
      <name val="Times New Roman CE"/>
      <charset val="134"/>
    </font>
    <font>
      <sz val="11"/>
      <color indexed="9"/>
      <name val="宋体"/>
      <charset val="134"/>
    </font>
    <font>
      <sz val="10"/>
      <color indexed="17"/>
      <name val="Arial"/>
      <family val="2"/>
    </font>
    <font>
      <sz val="11"/>
      <color indexed="8"/>
      <name val="宋体"/>
      <charset val="134"/>
    </font>
    <font>
      <sz val="11"/>
      <color indexed="60"/>
      <name val="宋体"/>
      <charset val="134"/>
    </font>
    <font>
      <sz val="10"/>
      <color indexed="8"/>
      <name val="Times New Roman"/>
      <family val="1"/>
    </font>
    <font>
      <b/>
      <sz val="11"/>
      <color indexed="52"/>
      <name val="宋体"/>
      <charset val="134"/>
    </font>
    <font>
      <sz val="10"/>
      <color indexed="20"/>
      <name val="Arial"/>
      <family val="2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indexed="62"/>
      <name val="Cambria"/>
      <family val="1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name val="돋움"/>
      <family val="2"/>
      <charset val="129"/>
    </font>
    <font>
      <sz val="12"/>
      <name val="바탕체"/>
      <family val="3"/>
      <charset val="129"/>
    </font>
    <font>
      <u/>
      <sz val="10"/>
      <color theme="10"/>
      <name val="Arial"/>
      <family val="2"/>
    </font>
    <font>
      <b/>
      <sz val="12"/>
      <color theme="5" tint="-0.249977111117893"/>
      <name val="Arial"/>
      <family val="2"/>
    </font>
    <font>
      <sz val="10"/>
      <color indexed="8"/>
      <name val="Times New Roman"/>
      <family val="2"/>
      <charset val="238"/>
    </font>
    <font>
      <sz val="12"/>
      <color rgb="FF008000"/>
      <name val="Arial"/>
      <family val="2"/>
    </font>
    <font>
      <b/>
      <sz val="12"/>
      <color theme="6" tint="-0.49998474074526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rgb="FF0070C0"/>
      <name val="Arial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b/>
      <i/>
      <sz val="14"/>
      <color rgb="FFFF0000"/>
      <name val="Arial"/>
      <family val="2"/>
    </font>
    <font>
      <b/>
      <sz val="12"/>
      <color rgb="FF525252"/>
      <name val="Arial"/>
      <family val="2"/>
    </font>
    <font>
      <b/>
      <u/>
      <sz val="14"/>
      <color rgb="FFFF0000"/>
      <name val="Arial"/>
      <family val="2"/>
    </font>
    <font>
      <b/>
      <sz val="16"/>
      <color rgb="FFFF0000"/>
      <name val="Arial"/>
      <family val="2"/>
    </font>
    <font>
      <b/>
      <sz val="12"/>
      <color indexed="8"/>
      <name val="Arial"/>
      <family val="2"/>
    </font>
    <font>
      <u/>
      <sz val="12"/>
      <name val="Arial"/>
      <family val="2"/>
    </font>
    <font>
      <b/>
      <sz val="14"/>
      <color indexed="8"/>
      <name val="VNI-Helve-Condense"/>
    </font>
    <font>
      <b/>
      <sz val="10"/>
      <color indexed="8"/>
      <name val="VNI-Helve-Condense"/>
    </font>
    <font>
      <u/>
      <sz val="10"/>
      <color rgb="FF0000FF"/>
      <name val="Arial"/>
      <family val="2"/>
    </font>
    <font>
      <b/>
      <sz val="13"/>
      <color indexed="8"/>
      <name val="Times New Roman"/>
      <family val="1"/>
    </font>
    <font>
      <u/>
      <sz val="10"/>
      <color indexed="12"/>
      <name val="Arial"/>
      <family val="2"/>
    </font>
    <font>
      <sz val="14"/>
      <color indexed="10"/>
      <name val="Times New Roman"/>
      <family val="1"/>
    </font>
    <font>
      <b/>
      <sz val="10"/>
      <name val="Arial"/>
      <family val="2"/>
    </font>
    <font>
      <sz val="11"/>
      <color indexed="10"/>
      <name val="Arial"/>
      <family val="2"/>
    </font>
    <font>
      <sz val="6"/>
      <name val="Arial"/>
      <family val="2"/>
    </font>
    <font>
      <b/>
      <sz val="40"/>
      <color indexed="12"/>
      <name val="Arial"/>
      <family val="2"/>
    </font>
    <font>
      <b/>
      <u/>
      <sz val="26"/>
      <color rgb="FF0000FF"/>
      <name val="Arial"/>
      <family val="2"/>
    </font>
    <font>
      <b/>
      <sz val="16"/>
      <color indexed="12"/>
      <name val="Arial"/>
      <family val="2"/>
    </font>
    <font>
      <b/>
      <sz val="12"/>
      <color theme="1"/>
      <name val="Arial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trike/>
      <sz val="10"/>
      <color theme="1"/>
      <name val="Verdana"/>
      <family val="2"/>
    </font>
    <font>
      <b/>
      <strike/>
      <sz val="11"/>
      <color theme="1"/>
      <name val="Verdana"/>
      <family val="2"/>
    </font>
    <font>
      <strike/>
      <sz val="11"/>
      <color theme="1"/>
      <name val="Verdana"/>
      <family val="2"/>
    </font>
    <font>
      <sz val="9"/>
      <name val="Arial"/>
      <family val="2"/>
    </font>
    <font>
      <sz val="9"/>
      <name val="Cambria Math"/>
      <family val="3"/>
    </font>
    <font>
      <sz val="9"/>
      <name val="宋体"/>
      <family val="3"/>
      <charset val="134"/>
    </font>
    <font>
      <b/>
      <sz val="12"/>
      <color theme="1"/>
      <name val="Verdana"/>
      <family val="2"/>
    </font>
    <font>
      <sz val="11"/>
      <color theme="1"/>
      <name val="Arial"/>
      <family val="2"/>
    </font>
    <font>
      <sz val="12"/>
      <color theme="1"/>
      <name val="Verdana"/>
      <family val="2"/>
    </font>
    <font>
      <strike/>
      <sz val="10"/>
      <name val="Verdana"/>
      <family val="2"/>
    </font>
    <font>
      <sz val="11"/>
      <name val="Verdana"/>
      <family val="2"/>
    </font>
    <font>
      <sz val="10"/>
      <name val="Verdana"/>
      <family val="2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/>
      <top/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</borders>
  <cellStyleXfs count="353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1" fillId="0" borderId="0"/>
    <xf numFmtId="0" fontId="37" fillId="0" borderId="0"/>
    <xf numFmtId="164" fontId="2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9" fillId="0" borderId="0"/>
    <xf numFmtId="0" fontId="37" fillId="0" borderId="0"/>
    <xf numFmtId="0" fontId="46" fillId="0" borderId="0"/>
    <xf numFmtId="0" fontId="38" fillId="0" borderId="0">
      <alignment vertical="center"/>
    </xf>
    <xf numFmtId="0" fontId="41" fillId="0" borderId="0">
      <alignment vertical="center"/>
    </xf>
    <xf numFmtId="0" fontId="48" fillId="0" borderId="0"/>
    <xf numFmtId="169" fontId="42" fillId="0" borderId="0">
      <alignment vertical="center"/>
    </xf>
    <xf numFmtId="165" fontId="48" fillId="0" borderId="0"/>
    <xf numFmtId="0" fontId="45" fillId="0" borderId="0"/>
    <xf numFmtId="170" fontId="41" fillId="0" borderId="0"/>
    <xf numFmtId="170" fontId="45" fillId="0" borderId="0"/>
    <xf numFmtId="170" fontId="51" fillId="0" borderId="0"/>
    <xf numFmtId="170" fontId="41" fillId="0" borderId="0">
      <alignment vertical="center"/>
    </xf>
    <xf numFmtId="170" fontId="50" fillId="0" borderId="0">
      <alignment vertical="center"/>
    </xf>
    <xf numFmtId="170" fontId="45" fillId="0" borderId="0"/>
    <xf numFmtId="169" fontId="45" fillId="0" borderId="0">
      <alignment vertical="center"/>
    </xf>
    <xf numFmtId="169" fontId="41" fillId="0" borderId="0"/>
    <xf numFmtId="169" fontId="41" fillId="0" borderId="0"/>
    <xf numFmtId="169" fontId="48" fillId="0" borderId="0"/>
    <xf numFmtId="172" fontId="41" fillId="0" borderId="0" applyFont="0" applyFill="0" applyBorder="0" applyAlignment="0" applyProtection="0">
      <alignment vertical="center"/>
    </xf>
    <xf numFmtId="169" fontId="45" fillId="0" borderId="0">
      <alignment vertical="center"/>
    </xf>
    <xf numFmtId="169" fontId="45" fillId="0" borderId="0">
      <alignment vertical="center"/>
    </xf>
    <xf numFmtId="169" fontId="45" fillId="0" borderId="0">
      <alignment vertical="center"/>
    </xf>
    <xf numFmtId="169" fontId="45" fillId="0" borderId="0">
      <alignment vertical="center"/>
    </xf>
    <xf numFmtId="169" fontId="45" fillId="0" borderId="0">
      <alignment vertical="center"/>
    </xf>
    <xf numFmtId="0" fontId="37" fillId="0" borderId="0"/>
    <xf numFmtId="171" fontId="42" fillId="0" borderId="0"/>
    <xf numFmtId="0" fontId="55" fillId="10" borderId="0" applyNumberFormat="0" applyBorder="0" applyAlignment="0" applyProtection="0">
      <alignment vertical="center"/>
    </xf>
    <xf numFmtId="0" fontId="53" fillId="7" borderId="0" applyNumberFormat="0" applyBorder="0" applyAlignment="0" applyProtection="0">
      <alignment vertical="center"/>
    </xf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42" fillId="0" borderId="0"/>
    <xf numFmtId="0" fontId="56" fillId="11" borderId="0" applyNumberFormat="0" applyBorder="0" applyAlignment="0" applyProtection="0">
      <alignment vertical="center"/>
    </xf>
    <xf numFmtId="0" fontId="58" fillId="12" borderId="21" applyNumberFormat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42" fillId="0" borderId="0"/>
    <xf numFmtId="0" fontId="54" fillId="8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4" fillId="8" borderId="0" applyNumberFormat="0" applyBorder="0" applyAlignment="0" applyProtection="0"/>
    <xf numFmtId="0" fontId="55" fillId="13" borderId="0" applyNumberFormat="0" applyBorder="0" applyAlignment="0" applyProtection="0">
      <alignment vertical="center"/>
    </xf>
    <xf numFmtId="0" fontId="54" fillId="8" borderId="0" applyNumberFormat="0" applyBorder="0" applyAlignment="0" applyProtection="0"/>
    <xf numFmtId="0" fontId="42" fillId="0" borderId="0"/>
    <xf numFmtId="0" fontId="54" fillId="8" borderId="0" applyNumberFormat="0" applyBorder="0" applyAlignment="0" applyProtection="0"/>
    <xf numFmtId="0" fontId="59" fillId="13" borderId="0" applyNumberFormat="0" applyBorder="0" applyAlignment="0" applyProtection="0"/>
    <xf numFmtId="0" fontId="55" fillId="14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171" fontId="45" fillId="0" borderId="0"/>
    <xf numFmtId="0" fontId="61" fillId="0" borderId="22" applyNumberFormat="0" applyFill="0" applyAlignment="0" applyProtection="0">
      <alignment vertical="center"/>
    </xf>
    <xf numFmtId="175" fontId="42" fillId="0" borderId="0"/>
    <xf numFmtId="175" fontId="42" fillId="0" borderId="0"/>
    <xf numFmtId="0" fontId="45" fillId="0" borderId="0"/>
    <xf numFmtId="0" fontId="37" fillId="0" borderId="0"/>
    <xf numFmtId="0" fontId="42" fillId="0" borderId="0"/>
    <xf numFmtId="0" fontId="42" fillId="0" borderId="0"/>
    <xf numFmtId="173" fontId="57" fillId="0" borderId="0"/>
    <xf numFmtId="0" fontId="54" fillId="8" borderId="0" applyNumberFormat="0" applyBorder="0" applyAlignment="0" applyProtection="0"/>
    <xf numFmtId="173" fontId="57" fillId="0" borderId="0"/>
    <xf numFmtId="173" fontId="57" fillId="0" borderId="0"/>
    <xf numFmtId="173" fontId="57" fillId="0" borderId="0"/>
    <xf numFmtId="173" fontId="57" fillId="0" borderId="0"/>
    <xf numFmtId="173" fontId="52" fillId="0" borderId="0"/>
    <xf numFmtId="0" fontId="17" fillId="0" borderId="0"/>
    <xf numFmtId="0" fontId="62" fillId="8" borderId="0" applyNumberFormat="0" applyBorder="0" applyAlignment="0" applyProtection="0">
      <alignment vertical="center"/>
    </xf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9" fillId="13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63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64" fillId="0" borderId="0" applyNumberFormat="0" applyFill="0" applyBorder="0" applyAlignment="0" applyProtection="0">
      <alignment vertical="center"/>
    </xf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174" fontId="42" fillId="0" borderId="0"/>
    <xf numFmtId="0" fontId="2" fillId="0" borderId="0"/>
    <xf numFmtId="0" fontId="53" fillId="23" borderId="0" applyNumberFormat="0" applyBorder="0" applyAlignment="0" applyProtection="0">
      <alignment vertical="center"/>
    </xf>
    <xf numFmtId="0" fontId="53" fillId="24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67" fillId="0" borderId="24" applyNumberFormat="0" applyFill="0" applyAlignment="0" applyProtection="0">
      <alignment vertical="center"/>
    </xf>
    <xf numFmtId="0" fontId="60" fillId="0" borderId="25" applyNumberFormat="0" applyFill="0" applyAlignment="0" applyProtection="0">
      <alignment vertical="center"/>
    </xf>
    <xf numFmtId="0" fontId="68" fillId="0" borderId="0" applyNumberFormat="0" applyFill="0" applyBorder="0" applyAlignment="0" applyProtection="0"/>
    <xf numFmtId="0" fontId="69" fillId="26" borderId="26" applyNumberFormat="0" applyAlignment="0" applyProtection="0">
      <alignment vertical="center"/>
    </xf>
    <xf numFmtId="0" fontId="55" fillId="27" borderId="27" applyNumberFormat="0" applyFont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10" borderId="21" applyNumberFormat="0" applyAlignment="0" applyProtection="0">
      <alignment vertical="center"/>
    </xf>
    <xf numFmtId="0" fontId="72" fillId="12" borderId="28" applyNumberFormat="0" applyAlignment="0" applyProtection="0">
      <alignment vertical="center"/>
    </xf>
    <xf numFmtId="0" fontId="73" fillId="0" borderId="29" applyNumberFormat="0" applyFill="0" applyAlignment="0" applyProtection="0">
      <alignment vertical="center"/>
    </xf>
    <xf numFmtId="170" fontId="45" fillId="0" borderId="0"/>
    <xf numFmtId="0" fontId="37" fillId="0" borderId="0"/>
    <xf numFmtId="171" fontId="45" fillId="0" borderId="0"/>
    <xf numFmtId="0" fontId="45" fillId="0" borderId="0"/>
    <xf numFmtId="0" fontId="37" fillId="0" borderId="0"/>
    <xf numFmtId="171" fontId="45" fillId="0" borderId="0"/>
    <xf numFmtId="0" fontId="45" fillId="0" borderId="0"/>
    <xf numFmtId="176" fontId="42" fillId="0" borderId="0"/>
    <xf numFmtId="0" fontId="45" fillId="0" borderId="0"/>
    <xf numFmtId="176" fontId="45" fillId="0" borderId="0">
      <alignment vertical="center"/>
    </xf>
    <xf numFmtId="176" fontId="2" fillId="0" borderId="0"/>
    <xf numFmtId="176" fontId="2" fillId="0" borderId="0"/>
    <xf numFmtId="176" fontId="45" fillId="0" borderId="0">
      <alignment vertical="center"/>
    </xf>
    <xf numFmtId="176" fontId="45" fillId="0" borderId="0">
      <alignment vertical="center"/>
    </xf>
    <xf numFmtId="176" fontId="45" fillId="0" borderId="0">
      <alignment vertical="center"/>
    </xf>
    <xf numFmtId="176" fontId="45" fillId="0" borderId="0">
      <alignment vertical="center"/>
    </xf>
    <xf numFmtId="176" fontId="45" fillId="0" borderId="0">
      <alignment vertical="center"/>
    </xf>
    <xf numFmtId="176" fontId="45" fillId="0" borderId="0">
      <alignment vertical="center"/>
    </xf>
    <xf numFmtId="176" fontId="45" fillId="0" borderId="0">
      <alignment vertical="center"/>
    </xf>
    <xf numFmtId="176" fontId="45" fillId="0" borderId="0">
      <alignment vertical="center"/>
    </xf>
    <xf numFmtId="176" fontId="45" fillId="0" borderId="0">
      <alignment vertical="center"/>
    </xf>
    <xf numFmtId="176" fontId="45" fillId="0" borderId="0">
      <alignment vertical="center"/>
    </xf>
    <xf numFmtId="176" fontId="45" fillId="0" borderId="0">
      <alignment vertical="center"/>
    </xf>
    <xf numFmtId="176" fontId="45" fillId="0" borderId="0">
      <alignment vertical="center"/>
    </xf>
    <xf numFmtId="176" fontId="45" fillId="0" borderId="0">
      <alignment vertical="center"/>
    </xf>
    <xf numFmtId="176" fontId="45" fillId="0" borderId="0">
      <alignment vertical="center"/>
    </xf>
    <xf numFmtId="176" fontId="45" fillId="0" borderId="0">
      <alignment vertical="center"/>
    </xf>
    <xf numFmtId="176" fontId="45" fillId="0" borderId="0">
      <alignment vertical="center"/>
    </xf>
    <xf numFmtId="176" fontId="45" fillId="0" borderId="0">
      <alignment vertical="center"/>
    </xf>
    <xf numFmtId="176" fontId="45" fillId="0" borderId="0">
      <alignment vertical="center"/>
    </xf>
    <xf numFmtId="176" fontId="45" fillId="0" borderId="0">
      <alignment vertical="center"/>
    </xf>
    <xf numFmtId="176" fontId="45" fillId="0" borderId="0"/>
    <xf numFmtId="176" fontId="45" fillId="0" borderId="0"/>
    <xf numFmtId="176" fontId="2" fillId="0" borderId="0"/>
    <xf numFmtId="176" fontId="2" fillId="0" borderId="0"/>
    <xf numFmtId="176" fontId="45" fillId="0" borderId="0"/>
    <xf numFmtId="176" fontId="45" fillId="0" borderId="0"/>
    <xf numFmtId="176" fontId="74" fillId="0" borderId="0">
      <alignment vertical="center"/>
    </xf>
    <xf numFmtId="0" fontId="45" fillId="0" borderId="0"/>
    <xf numFmtId="176" fontId="42" fillId="0" borderId="0"/>
    <xf numFmtId="176" fontId="48" fillId="0" borderId="0"/>
    <xf numFmtId="176" fontId="48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45" fillId="0" borderId="0">
      <alignment vertical="center"/>
    </xf>
    <xf numFmtId="176" fontId="76" fillId="0" borderId="0" applyNumberFormat="0" applyFill="0" applyBorder="0" applyAlignment="0" applyProtection="0">
      <alignment vertical="top"/>
      <protection locked="0"/>
    </xf>
    <xf numFmtId="172" fontId="42" fillId="0" borderId="0" applyFont="0" applyFill="0" applyBorder="0" applyAlignment="0" applyProtection="0"/>
    <xf numFmtId="176" fontId="42" fillId="0" borderId="0">
      <alignment vertical="center"/>
    </xf>
    <xf numFmtId="0" fontId="42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76" fontId="75" fillId="0" borderId="0"/>
    <xf numFmtId="0" fontId="37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55" fillId="32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1" borderId="0" applyNumberFormat="0" applyBorder="0" applyAlignment="0" applyProtection="0">
      <alignment vertical="center"/>
    </xf>
    <xf numFmtId="0" fontId="55" fillId="28" borderId="0" applyNumberFormat="0" applyBorder="0" applyAlignment="0" applyProtection="0">
      <alignment vertical="center"/>
    </xf>
    <xf numFmtId="0" fontId="55" fillId="38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5" fillId="38" borderId="0" applyNumberFormat="0" applyBorder="0" applyAlignment="0" applyProtection="0">
      <alignment vertical="center"/>
    </xf>
    <xf numFmtId="0" fontId="55" fillId="40" borderId="0" applyNumberFormat="0" applyBorder="0" applyAlignment="0" applyProtection="0">
      <alignment vertical="center"/>
    </xf>
    <xf numFmtId="0" fontId="53" fillId="42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39" borderId="0" applyNumberFormat="0" applyBorder="0" applyAlignment="0" applyProtection="0">
      <alignment vertical="center"/>
    </xf>
    <xf numFmtId="0" fontId="53" fillId="43" borderId="0" applyNumberFormat="0" applyBorder="0" applyAlignment="0" applyProtection="0">
      <alignment vertical="center"/>
    </xf>
    <xf numFmtId="0" fontId="53" fillId="41" borderId="0" applyNumberFormat="0" applyBorder="0" applyAlignment="0" applyProtection="0">
      <alignment vertical="center"/>
    </xf>
    <xf numFmtId="0" fontId="53" fillId="44" borderId="0" applyNumberFormat="0" applyBorder="0" applyAlignment="0" applyProtection="0">
      <alignment vertical="center"/>
    </xf>
    <xf numFmtId="173" fontId="78" fillId="0" borderId="0"/>
    <xf numFmtId="173" fontId="78" fillId="0" borderId="0"/>
    <xf numFmtId="0" fontId="62" fillId="34" borderId="0" applyNumberFormat="0" applyBorder="0" applyAlignment="0" applyProtection="0">
      <alignment vertical="center"/>
    </xf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63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171" fontId="41" fillId="0" borderId="0"/>
    <xf numFmtId="0" fontId="53" fillId="49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53" fillId="46" borderId="0" applyNumberFormat="0" applyBorder="0" applyAlignment="0" applyProtection="0">
      <alignment vertical="center"/>
    </xf>
    <xf numFmtId="0" fontId="53" fillId="43" borderId="0" applyNumberFormat="0" applyBorder="0" applyAlignment="0" applyProtection="0">
      <alignment vertical="center"/>
    </xf>
    <xf numFmtId="0" fontId="53" fillId="41" borderId="0" applyNumberFormat="0" applyBorder="0" applyAlignment="0" applyProtection="0">
      <alignment vertical="center"/>
    </xf>
    <xf numFmtId="0" fontId="53" fillId="47" borderId="0" applyNumberFormat="0" applyBorder="0" applyAlignment="0" applyProtection="0">
      <alignment vertical="center"/>
    </xf>
    <xf numFmtId="0" fontId="69" fillId="48" borderId="26" applyNumberFormat="0" applyAlignment="0" applyProtection="0">
      <alignment vertical="center"/>
    </xf>
    <xf numFmtId="0" fontId="55" fillId="30" borderId="27" applyNumberFormat="0" applyFont="0" applyAlignment="0" applyProtection="0">
      <alignment vertical="center"/>
    </xf>
    <xf numFmtId="0" fontId="58" fillId="36" borderId="21" applyNumberFormat="0" applyAlignment="0" applyProtection="0">
      <alignment vertical="center"/>
    </xf>
    <xf numFmtId="0" fontId="71" fillId="28" borderId="21" applyNumberFormat="0" applyAlignment="0" applyProtection="0">
      <alignment vertical="center"/>
    </xf>
    <xf numFmtId="0" fontId="72" fillId="36" borderId="28" applyNumberFormat="0" applyAlignment="0" applyProtection="0">
      <alignment vertical="center"/>
    </xf>
    <xf numFmtId="0" fontId="56" fillId="37" borderId="0" applyNumberFormat="0" applyBorder="0" applyAlignment="0" applyProtection="0">
      <alignment vertical="center"/>
    </xf>
    <xf numFmtId="0" fontId="61" fillId="0" borderId="31" applyNumberFormat="0" applyFill="0" applyAlignment="0" applyProtection="0">
      <alignment vertical="center"/>
    </xf>
    <xf numFmtId="0" fontId="58" fillId="12" borderId="30" applyNumberFormat="0" applyAlignment="0" applyProtection="0">
      <alignment vertical="center"/>
    </xf>
    <xf numFmtId="0" fontId="72" fillId="12" borderId="33" applyNumberFormat="0" applyAlignment="0" applyProtection="0">
      <alignment vertical="center"/>
    </xf>
    <xf numFmtId="0" fontId="71" fillId="10" borderId="30" applyNumberFormat="0" applyAlignment="0" applyProtection="0">
      <alignment vertical="center"/>
    </xf>
    <xf numFmtId="0" fontId="55" fillId="27" borderId="32" applyNumberFormat="0" applyFont="0" applyAlignment="0" applyProtection="0">
      <alignment vertical="center"/>
    </xf>
    <xf numFmtId="0" fontId="58" fillId="12" borderId="36" applyNumberFormat="0" applyAlignment="0" applyProtection="0">
      <alignment vertical="center"/>
    </xf>
    <xf numFmtId="0" fontId="72" fillId="36" borderId="39" applyNumberFormat="0" applyAlignment="0" applyProtection="0">
      <alignment vertical="center"/>
    </xf>
    <xf numFmtId="0" fontId="61" fillId="0" borderId="37" applyNumberFormat="0" applyFill="0" applyAlignment="0" applyProtection="0">
      <alignment vertical="center"/>
    </xf>
    <xf numFmtId="0" fontId="58" fillId="36" borderId="36" applyNumberFormat="0" applyAlignment="0" applyProtection="0">
      <alignment vertical="center"/>
    </xf>
    <xf numFmtId="0" fontId="72" fillId="12" borderId="39" applyNumberFormat="0" applyAlignment="0" applyProtection="0">
      <alignment vertical="center"/>
    </xf>
    <xf numFmtId="0" fontId="61" fillId="0" borderId="37" applyNumberFormat="0" applyFill="0" applyAlignment="0" applyProtection="0">
      <alignment vertical="center"/>
    </xf>
    <xf numFmtId="0" fontId="71" fillId="28" borderId="36" applyNumberFormat="0" applyAlignment="0" applyProtection="0">
      <alignment vertical="center"/>
    </xf>
    <xf numFmtId="0" fontId="55" fillId="30" borderId="38" applyNumberFormat="0" applyFont="0" applyAlignment="0" applyProtection="0">
      <alignment vertical="center"/>
    </xf>
    <xf numFmtId="0" fontId="71" fillId="10" borderId="36" applyNumberFormat="0" applyAlignment="0" applyProtection="0">
      <alignment vertical="center"/>
    </xf>
    <xf numFmtId="0" fontId="55" fillId="27" borderId="38" applyNumberFormat="0" applyFont="0" applyAlignment="0" applyProtection="0">
      <alignment vertical="center"/>
    </xf>
    <xf numFmtId="0" fontId="55" fillId="30" borderId="32" applyNumberFormat="0" applyFont="0" applyAlignment="0" applyProtection="0">
      <alignment vertical="center"/>
    </xf>
    <xf numFmtId="0" fontId="58" fillId="36" borderId="30" applyNumberFormat="0" applyAlignment="0" applyProtection="0">
      <alignment vertical="center"/>
    </xf>
    <xf numFmtId="0" fontId="71" fillId="28" borderId="30" applyNumberFormat="0" applyAlignment="0" applyProtection="0">
      <alignment vertical="center"/>
    </xf>
    <xf numFmtId="0" fontId="72" fillId="36" borderId="33" applyNumberFormat="0" applyAlignment="0" applyProtection="0">
      <alignment vertical="center"/>
    </xf>
    <xf numFmtId="0" fontId="58" fillId="12" borderId="36" applyNumberFormat="0" applyAlignment="0" applyProtection="0">
      <alignment vertical="center"/>
    </xf>
    <xf numFmtId="0" fontId="72" fillId="12" borderId="39" applyNumberFormat="0" applyAlignment="0" applyProtection="0">
      <alignment vertical="center"/>
    </xf>
    <xf numFmtId="0" fontId="71" fillId="10" borderId="36" applyNumberFormat="0" applyAlignment="0" applyProtection="0">
      <alignment vertical="center"/>
    </xf>
    <xf numFmtId="0" fontId="55" fillId="27" borderId="38" applyNumberFormat="0" applyFont="0" applyAlignment="0" applyProtection="0">
      <alignment vertical="center"/>
    </xf>
    <xf numFmtId="0" fontId="55" fillId="30" borderId="38" applyNumberFormat="0" applyFont="0" applyAlignment="0" applyProtection="0">
      <alignment vertical="center"/>
    </xf>
    <xf numFmtId="0" fontId="58" fillId="36" borderId="36" applyNumberFormat="0" applyAlignment="0" applyProtection="0">
      <alignment vertical="center"/>
    </xf>
    <xf numFmtId="0" fontId="71" fillId="28" borderId="36" applyNumberFormat="0" applyAlignment="0" applyProtection="0">
      <alignment vertical="center"/>
    </xf>
    <xf numFmtId="0" fontId="72" fillId="36" borderId="39" applyNumberFormat="0" applyAlignment="0" applyProtection="0">
      <alignment vertical="center"/>
    </xf>
    <xf numFmtId="0" fontId="1" fillId="0" borderId="0" applyNumberFormat="0" applyFill="0" applyBorder="0" applyAlignment="0" applyProtection="0"/>
  </cellStyleXfs>
  <cellXfs count="347">
    <xf numFmtId="0" fontId="0" fillId="0" borderId="0" xfId="0"/>
    <xf numFmtId="0" fontId="6" fillId="0" borderId="0" xfId="2" applyFont="1"/>
    <xf numFmtId="0" fontId="8" fillId="0" borderId="0" xfId="4" applyFont="1" applyAlignment="1">
      <alignment horizontal="right" vertical="center"/>
    </xf>
    <xf numFmtId="16" fontId="8" fillId="0" borderId="0" xfId="3" quotePrefix="1" applyNumberFormat="1" applyFont="1" applyAlignment="1">
      <alignment horizontal="center" vertical="center"/>
    </xf>
    <xf numFmtId="0" fontId="10" fillId="0" borderId="0" xfId="4" applyFont="1" applyAlignment="1">
      <alignment vertical="center"/>
    </xf>
    <xf numFmtId="0" fontId="13" fillId="0" borderId="0" xfId="2" applyFont="1" applyAlignment="1">
      <alignment horizontal="left"/>
    </xf>
    <xf numFmtId="0" fontId="14" fillId="0" borderId="0" xfId="2" applyFont="1" applyAlignment="1">
      <alignment wrapText="1"/>
    </xf>
    <xf numFmtId="0" fontId="20" fillId="0" borderId="0" xfId="2" applyFont="1" applyAlignment="1">
      <alignment horizontal="left"/>
    </xf>
    <xf numFmtId="0" fontId="21" fillId="2" borderId="0" xfId="2" applyFont="1" applyFill="1" applyAlignment="1">
      <alignment horizontal="center"/>
    </xf>
    <xf numFmtId="0" fontId="15" fillId="0" borderId="0" xfId="2" applyFont="1"/>
    <xf numFmtId="166" fontId="24" fillId="0" borderId="0" xfId="1" applyNumberFormat="1" applyFont="1" applyFill="1" applyAlignment="1" applyProtection="1">
      <alignment horizontal="left"/>
    </xf>
    <xf numFmtId="0" fontId="23" fillId="0" borderId="6" xfId="2" applyFont="1" applyBorder="1" applyAlignment="1">
      <alignment horizontal="center"/>
    </xf>
    <xf numFmtId="0" fontId="4" fillId="3" borderId="10" xfId="2" applyFont="1" applyFill="1" applyBorder="1" applyAlignment="1">
      <alignment horizontal="center" vertical="center"/>
    </xf>
    <xf numFmtId="167" fontId="4" fillId="5" borderId="18" xfId="5" applyNumberFormat="1" applyFont="1" applyFill="1" applyBorder="1" applyAlignment="1">
      <alignment horizontal="center" vertical="center"/>
    </xf>
    <xf numFmtId="168" fontId="4" fillId="5" borderId="0" xfId="5" applyNumberFormat="1" applyFont="1" applyFill="1" applyAlignment="1">
      <alignment horizontal="center" vertical="center"/>
    </xf>
    <xf numFmtId="16" fontId="25" fillId="4" borderId="0" xfId="2" applyNumberFormat="1" applyFont="1" applyFill="1" applyAlignment="1">
      <alignment horizontal="center"/>
    </xf>
    <xf numFmtId="16" fontId="25" fillId="4" borderId="0" xfId="2" quotePrefix="1" applyNumberFormat="1" applyFont="1" applyFill="1" applyAlignment="1">
      <alignment horizontal="center"/>
    </xf>
    <xf numFmtId="0" fontId="9" fillId="5" borderId="0" xfId="4" applyFont="1" applyFill="1" applyAlignment="1">
      <alignment vertical="center"/>
    </xf>
    <xf numFmtId="1" fontId="29" fillId="0" borderId="0" xfId="3" applyNumberFormat="1" applyFont="1" applyAlignment="1">
      <alignment horizontal="left" vertical="center"/>
    </xf>
    <xf numFmtId="0" fontId="30" fillId="0" borderId="0" xfId="2" applyFont="1" applyAlignment="1">
      <alignment vertical="center"/>
    </xf>
    <xf numFmtId="0" fontId="5" fillId="5" borderId="0" xfId="4" applyFont="1" applyFill="1" applyAlignment="1">
      <alignment vertical="center"/>
    </xf>
    <xf numFmtId="16" fontId="32" fillId="0" borderId="0" xfId="3" quotePrefix="1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16" fontId="34" fillId="0" borderId="0" xfId="3" quotePrefix="1" applyNumberFormat="1" applyFont="1" applyAlignment="1">
      <alignment horizontal="center" vertical="center"/>
    </xf>
    <xf numFmtId="0" fontId="5" fillId="2" borderId="0" xfId="3" applyFont="1" applyFill="1" applyAlignment="1">
      <alignment vertical="center"/>
    </xf>
    <xf numFmtId="0" fontId="9" fillId="0" borderId="0" xfId="3" applyFont="1" applyAlignment="1">
      <alignment horizontal="left" vertical="center"/>
    </xf>
    <xf numFmtId="0" fontId="6" fillId="0" borderId="0" xfId="2" applyFont="1" applyAlignment="1">
      <alignment horizontal="center"/>
    </xf>
    <xf numFmtId="0" fontId="15" fillId="0" borderId="0" xfId="2" applyFont="1" applyAlignment="1">
      <alignment horizontal="center"/>
    </xf>
    <xf numFmtId="0" fontId="15" fillId="0" borderId="0" xfId="2" applyFont="1" applyAlignment="1">
      <alignment horizontal="left"/>
    </xf>
    <xf numFmtId="168" fontId="4" fillId="5" borderId="5" xfId="5" applyNumberFormat="1" applyFont="1" applyFill="1" applyBorder="1" applyAlignment="1">
      <alignment vertical="center"/>
    </xf>
    <xf numFmtId="165" fontId="4" fillId="5" borderId="18" xfId="0" applyNumberFormat="1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168" fontId="4" fillId="2" borderId="0" xfId="5" applyNumberFormat="1" applyFont="1" applyFill="1" applyAlignment="1">
      <alignment horizontal="center" vertical="center"/>
    </xf>
    <xf numFmtId="0" fontId="3" fillId="4" borderId="0" xfId="2" applyFont="1" applyFill="1" applyAlignment="1">
      <alignment horizontal="center"/>
    </xf>
    <xf numFmtId="0" fontId="13" fillId="0" borderId="0" xfId="2" applyFont="1"/>
    <xf numFmtId="0" fontId="3" fillId="4" borderId="0" xfId="2" applyFont="1" applyFill="1"/>
    <xf numFmtId="0" fontId="3" fillId="0" borderId="0" xfId="2" applyFont="1"/>
    <xf numFmtId="0" fontId="4" fillId="3" borderId="0" xfId="2" applyFont="1" applyFill="1" applyAlignment="1">
      <alignment horizontal="center" vertical="center"/>
    </xf>
    <xf numFmtId="167" fontId="4" fillId="5" borderId="13" xfId="5" applyNumberFormat="1" applyFont="1" applyFill="1" applyBorder="1" applyAlignment="1">
      <alignment horizontal="center" vertical="center"/>
    </xf>
    <xf numFmtId="168" fontId="4" fillId="5" borderId="11" xfId="5" applyNumberFormat="1" applyFont="1" applyFill="1" applyBorder="1" applyAlignment="1">
      <alignment vertical="center"/>
    </xf>
    <xf numFmtId="0" fontId="83" fillId="5" borderId="19" xfId="0" applyFont="1" applyFill="1" applyBorder="1" applyAlignment="1">
      <alignment horizontal="left" vertical="center"/>
    </xf>
    <xf numFmtId="0" fontId="4" fillId="50" borderId="1" xfId="2" applyFont="1" applyFill="1" applyBorder="1" applyAlignment="1">
      <alignment horizontal="center" vertical="center"/>
    </xf>
    <xf numFmtId="0" fontId="13" fillId="0" borderId="0" xfId="2" applyFont="1" applyAlignment="1">
      <alignment horizontal="lef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 wrapText="1"/>
    </xf>
    <xf numFmtId="0" fontId="20" fillId="0" borderId="0" xfId="2" applyFont="1" applyAlignment="1">
      <alignment horizontal="left" vertical="center"/>
    </xf>
    <xf numFmtId="0" fontId="21" fillId="2" borderId="0" xfId="2" applyFont="1" applyFill="1" applyAlignment="1">
      <alignment horizontal="center" vertical="center"/>
    </xf>
    <xf numFmtId="0" fontId="21" fillId="2" borderId="0" xfId="2" applyFont="1" applyFill="1" applyAlignment="1">
      <alignment horizontal="left" vertical="center"/>
    </xf>
    <xf numFmtId="166" fontId="24" fillId="0" borderId="0" xfId="1" applyNumberFormat="1" applyFont="1" applyFill="1" applyAlignment="1" applyProtection="1">
      <alignment horizontal="left" vertical="center"/>
    </xf>
    <xf numFmtId="0" fontId="22" fillId="0" borderId="0" xfId="2" applyFont="1" applyAlignment="1">
      <alignment horizontal="left" vertical="center"/>
    </xf>
    <xf numFmtId="0" fontId="22" fillId="0" borderId="0" xfId="2" applyFont="1" applyAlignment="1">
      <alignment horizontal="right" vertical="center"/>
    </xf>
    <xf numFmtId="0" fontId="22" fillId="0" borderId="0" xfId="2" applyFont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15" fillId="0" borderId="0" xfId="2" applyFont="1" applyAlignment="1">
      <alignment vertical="center"/>
    </xf>
    <xf numFmtId="0" fontId="3" fillId="4" borderId="0" xfId="2" applyFont="1" applyFill="1" applyAlignment="1">
      <alignment vertical="center"/>
    </xf>
    <xf numFmtId="0" fontId="4" fillId="50" borderId="1" xfId="2" applyFont="1" applyFill="1" applyBorder="1" applyAlignment="1">
      <alignment vertical="center"/>
    </xf>
    <xf numFmtId="0" fontId="16" fillId="4" borderId="14" xfId="0" applyFont="1" applyFill="1" applyBorder="1" applyAlignment="1">
      <alignment horizontal="left" vertical="center"/>
    </xf>
    <xf numFmtId="0" fontId="16" fillId="4" borderId="0" xfId="2" applyFont="1" applyFill="1" applyAlignment="1">
      <alignment vertical="center"/>
    </xf>
    <xf numFmtId="167" fontId="26" fillId="5" borderId="13" xfId="5" applyNumberFormat="1" applyFont="1" applyFill="1" applyBorder="1" applyAlignment="1">
      <alignment horizontal="center" vertical="center"/>
    </xf>
    <xf numFmtId="165" fontId="26" fillId="5" borderId="13" xfId="0" applyNumberFormat="1" applyFont="1" applyFill="1" applyBorder="1" applyAlignment="1">
      <alignment horizontal="center" vertical="center"/>
    </xf>
    <xf numFmtId="0" fontId="4" fillId="4" borderId="0" xfId="2" applyFont="1" applyFill="1" applyAlignment="1">
      <alignment vertical="center"/>
    </xf>
    <xf numFmtId="0" fontId="27" fillId="4" borderId="0" xfId="2" applyFont="1" applyFill="1" applyAlignment="1">
      <alignment vertical="center"/>
    </xf>
    <xf numFmtId="0" fontId="77" fillId="4" borderId="0" xfId="2" applyFont="1" applyFill="1" applyAlignment="1">
      <alignment vertical="center"/>
    </xf>
    <xf numFmtId="0" fontId="79" fillId="4" borderId="0" xfId="2" applyFont="1" applyFill="1" applyAlignment="1">
      <alignment vertical="center"/>
    </xf>
    <xf numFmtId="0" fontId="3" fillId="4" borderId="0" xfId="2" applyFont="1" applyFill="1" applyAlignment="1">
      <alignment horizontal="right" vertical="center"/>
    </xf>
    <xf numFmtId="0" fontId="3" fillId="4" borderId="0" xfId="2" applyFont="1" applyFill="1" applyAlignment="1">
      <alignment horizontal="center" vertical="center"/>
    </xf>
    <xf numFmtId="16" fontId="25" fillId="4" borderId="0" xfId="5" applyNumberFormat="1" applyFont="1" applyFill="1" applyAlignment="1">
      <alignment horizontal="center" vertical="center" wrapText="1"/>
    </xf>
    <xf numFmtId="0" fontId="25" fillId="4" borderId="0" xfId="0" applyFont="1" applyFill="1" applyAlignment="1">
      <alignment horizontal="left" vertical="center" wrapText="1"/>
    </xf>
    <xf numFmtId="16" fontId="25" fillId="4" borderId="0" xfId="2" applyNumberFormat="1" applyFont="1" applyFill="1" applyAlignment="1">
      <alignment horizontal="center" vertical="center"/>
    </xf>
    <xf numFmtId="16" fontId="25" fillId="4" borderId="0" xfId="2" quotePrefix="1" applyNumberFormat="1" applyFont="1" applyFill="1" applyAlignment="1">
      <alignment horizontal="center" vertical="center"/>
    </xf>
    <xf numFmtId="0" fontId="3" fillId="0" borderId="0" xfId="2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31" fillId="0" borderId="0" xfId="2" applyFont="1" applyAlignment="1">
      <alignment horizontal="center" vertical="center"/>
    </xf>
    <xf numFmtId="0" fontId="31" fillId="0" borderId="0" xfId="2" applyFont="1" applyAlignment="1">
      <alignment horizontal="left" vertical="center"/>
    </xf>
    <xf numFmtId="0" fontId="35" fillId="4" borderId="0" xfId="5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6" fontId="6" fillId="0" borderId="0" xfId="2" applyNumberFormat="1" applyFont="1" applyAlignment="1">
      <alignment vertical="center"/>
    </xf>
    <xf numFmtId="0" fontId="6" fillId="0" borderId="0" xfId="2" applyFont="1" applyAlignment="1">
      <alignment horizontal="center" vertical="center"/>
    </xf>
    <xf numFmtId="16" fontId="36" fillId="0" borderId="0" xfId="5" applyNumberFormat="1" applyFont="1" applyAlignment="1">
      <alignment horizontal="center" vertical="center"/>
    </xf>
    <xf numFmtId="16" fontId="36" fillId="0" borderId="0" xfId="5" applyNumberFormat="1" applyFont="1" applyAlignment="1">
      <alignment horizontal="left" vertical="center"/>
    </xf>
    <xf numFmtId="0" fontId="15" fillId="0" borderId="0" xfId="2" applyFont="1" applyAlignment="1">
      <alignment horizontal="left" vertical="center"/>
    </xf>
    <xf numFmtId="0" fontId="15" fillId="0" borderId="0" xfId="2" applyFont="1" applyAlignment="1">
      <alignment horizontal="right" vertical="center"/>
    </xf>
    <xf numFmtId="0" fontId="15" fillId="0" borderId="0" xfId="2" applyFont="1" applyAlignment="1">
      <alignment horizontal="center" vertical="center"/>
    </xf>
    <xf numFmtId="16" fontId="77" fillId="4" borderId="16" xfId="5" applyNumberFormat="1" applyFont="1" applyFill="1" applyBorder="1" applyAlignment="1">
      <alignment horizontal="center" vertical="center"/>
    </xf>
    <xf numFmtId="0" fontId="84" fillId="2" borderId="0" xfId="0" applyFont="1" applyFill="1" applyAlignment="1">
      <alignment vertical="center"/>
    </xf>
    <xf numFmtId="0" fontId="77" fillId="4" borderId="40" xfId="0" applyFont="1" applyFill="1" applyBorder="1" applyAlignment="1">
      <alignment horizontal="left" vertical="center"/>
    </xf>
    <xf numFmtId="167" fontId="26" fillId="5" borderId="18" xfId="5" applyNumberFormat="1" applyFont="1" applyFill="1" applyBorder="1" applyAlignment="1">
      <alignment horizontal="center" vertical="center"/>
    </xf>
    <xf numFmtId="165" fontId="26" fillId="5" borderId="18" xfId="0" applyNumberFormat="1" applyFont="1" applyFill="1" applyBorder="1" applyAlignment="1">
      <alignment horizontal="center" vertical="center"/>
    </xf>
    <xf numFmtId="0" fontId="4" fillId="3" borderId="42" xfId="2" applyFont="1" applyFill="1" applyBorder="1" applyAlignment="1">
      <alignment horizontal="center" vertical="center"/>
    </xf>
    <xf numFmtId="0" fontId="4" fillId="3" borderId="42" xfId="2" applyFont="1" applyFill="1" applyBorder="1" applyAlignment="1">
      <alignment horizontal="center" vertical="center" wrapText="1"/>
    </xf>
    <xf numFmtId="16" fontId="4" fillId="4" borderId="15" xfId="2" applyNumberFormat="1" applyFont="1" applyFill="1" applyBorder="1" applyAlignment="1">
      <alignment horizontal="center" vertical="center"/>
    </xf>
    <xf numFmtId="16" fontId="27" fillId="4" borderId="15" xfId="5" applyNumberFormat="1" applyFont="1" applyFill="1" applyBorder="1" applyAlignment="1">
      <alignment horizontal="center" vertical="center"/>
    </xf>
    <xf numFmtId="16" fontId="25" fillId="4" borderId="0" xfId="5" applyNumberFormat="1" applyFont="1" applyFill="1" applyAlignment="1">
      <alignment horizontal="center" vertical="center"/>
    </xf>
    <xf numFmtId="16" fontId="6" fillId="0" borderId="0" xfId="2" applyNumberFormat="1" applyFont="1" applyAlignment="1">
      <alignment horizontal="center" vertical="center"/>
    </xf>
    <xf numFmtId="0" fontId="16" fillId="4" borderId="43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 wrapText="1"/>
    </xf>
    <xf numFmtId="0" fontId="27" fillId="4" borderId="15" xfId="5" applyFont="1" applyFill="1" applyBorder="1" applyAlignment="1">
      <alignment horizontal="left" vertical="center" wrapText="1"/>
    </xf>
    <xf numFmtId="0" fontId="77" fillId="4" borderId="16" xfId="0" applyFont="1" applyFill="1" applyBorder="1" applyAlignment="1">
      <alignment horizontal="left" vertical="center"/>
    </xf>
    <xf numFmtId="0" fontId="23" fillId="0" borderId="0" xfId="2" applyFont="1" applyAlignment="1">
      <alignment horizontal="center"/>
    </xf>
    <xf numFmtId="16" fontId="25" fillId="4" borderId="0" xfId="5" applyNumberFormat="1" applyFont="1" applyFill="1" applyAlignment="1">
      <alignment horizontal="center"/>
    </xf>
    <xf numFmtId="0" fontId="84" fillId="0" borderId="42" xfId="0" applyFont="1" applyBorder="1" applyAlignment="1">
      <alignment horizontal="center" vertical="center" wrapText="1"/>
    </xf>
    <xf numFmtId="0" fontId="84" fillId="0" borderId="42" xfId="0" applyFont="1" applyBorder="1" applyAlignment="1">
      <alignment horizontal="center" vertical="center"/>
    </xf>
    <xf numFmtId="0" fontId="85" fillId="0" borderId="42" xfId="0" applyFont="1" applyBorder="1" applyAlignment="1">
      <alignment horizontal="center" vertical="center"/>
    </xf>
    <xf numFmtId="16" fontId="16" fillId="4" borderId="43" xfId="2" applyNumberFormat="1" applyFont="1" applyFill="1" applyBorder="1" applyAlignment="1">
      <alignment horizontal="center" vertical="center"/>
    </xf>
    <xf numFmtId="0" fontId="27" fillId="4" borderId="15" xfId="5" applyFont="1" applyFill="1" applyBorder="1" applyAlignment="1">
      <alignment horizontal="left" vertical="center"/>
    </xf>
    <xf numFmtId="165" fontId="6" fillId="0" borderId="0" xfId="2" applyNumberFormat="1" applyFont="1" applyAlignment="1">
      <alignment horizontal="center"/>
    </xf>
    <xf numFmtId="167" fontId="26" fillId="51" borderId="13" xfId="5" applyNumberFormat="1" applyFont="1" applyFill="1" applyBorder="1" applyAlignment="1">
      <alignment horizontal="center" vertical="center"/>
    </xf>
    <xf numFmtId="168" fontId="4" fillId="5" borderId="13" xfId="5" applyNumberFormat="1" applyFont="1" applyFill="1" applyBorder="1" applyAlignment="1">
      <alignment vertical="center"/>
    </xf>
    <xf numFmtId="168" fontId="26" fillId="5" borderId="18" xfId="5" applyNumberFormat="1" applyFont="1" applyFill="1" applyBorder="1" applyAlignment="1">
      <alignment vertical="center"/>
    </xf>
    <xf numFmtId="168" fontId="26" fillId="51" borderId="13" xfId="5" applyNumberFormat="1" applyFont="1" applyFill="1" applyBorder="1" applyAlignment="1">
      <alignment vertical="center"/>
    </xf>
    <xf numFmtId="168" fontId="26" fillId="5" borderId="11" xfId="5" applyNumberFormat="1" applyFont="1" applyFill="1" applyBorder="1" applyAlignment="1">
      <alignment vertical="center"/>
    </xf>
    <xf numFmtId="168" fontId="26" fillId="5" borderId="13" xfId="5" applyNumberFormat="1" applyFont="1" applyFill="1" applyBorder="1" applyAlignment="1">
      <alignment vertical="center"/>
    </xf>
    <xf numFmtId="0" fontId="16" fillId="4" borderId="45" xfId="0" applyFont="1" applyFill="1" applyBorder="1" applyAlignment="1">
      <alignment horizontal="left" vertical="center"/>
    </xf>
    <xf numFmtId="168" fontId="4" fillId="5" borderId="18" xfId="5" applyNumberFormat="1" applyFont="1" applyFill="1" applyBorder="1" applyAlignment="1">
      <alignment vertical="center"/>
    </xf>
    <xf numFmtId="0" fontId="27" fillId="2" borderId="0" xfId="4" applyFont="1" applyFill="1" applyAlignment="1">
      <alignment vertical="center"/>
    </xf>
    <xf numFmtId="165" fontId="4" fillId="5" borderId="13" xfId="0" applyNumberFormat="1" applyFont="1" applyFill="1" applyBorder="1" applyAlignment="1">
      <alignment horizontal="center" vertical="center"/>
    </xf>
    <xf numFmtId="168" fontId="26" fillId="5" borderId="34" xfId="5" applyNumberFormat="1" applyFont="1" applyFill="1" applyBorder="1" applyAlignment="1">
      <alignment vertical="center"/>
    </xf>
    <xf numFmtId="167" fontId="26" fillId="5" borderId="34" xfId="5" applyNumberFormat="1" applyFont="1" applyFill="1" applyBorder="1" applyAlignment="1">
      <alignment horizontal="center" vertical="center"/>
    </xf>
    <xf numFmtId="165" fontId="26" fillId="5" borderId="34" xfId="0" applyNumberFormat="1" applyFont="1" applyFill="1" applyBorder="1" applyAlignment="1">
      <alignment horizontal="center" vertical="center"/>
    </xf>
    <xf numFmtId="165" fontId="4" fillId="51" borderId="18" xfId="0" applyNumberFormat="1" applyFont="1" applyFill="1" applyBorder="1" applyAlignment="1">
      <alignment horizontal="center" vertical="center"/>
    </xf>
    <xf numFmtId="0" fontId="15" fillId="2" borderId="49" xfId="0" applyFont="1" applyFill="1" applyBorder="1"/>
    <xf numFmtId="0" fontId="86" fillId="52" borderId="0" xfId="3" applyFont="1" applyFill="1" applyAlignment="1">
      <alignment vertical="center"/>
    </xf>
    <xf numFmtId="165" fontId="6" fillId="52" borderId="0" xfId="2" applyNumberFormat="1" applyFont="1" applyFill="1" applyAlignment="1">
      <alignment horizontal="center"/>
    </xf>
    <xf numFmtId="0" fontId="15" fillId="52" borderId="0" xfId="2" applyFont="1" applyFill="1"/>
    <xf numFmtId="0" fontId="15" fillId="52" borderId="0" xfId="2" applyFont="1" applyFill="1" applyAlignment="1">
      <alignment horizontal="left" vertical="center"/>
    </xf>
    <xf numFmtId="0" fontId="39" fillId="2" borderId="0" xfId="0" applyFont="1" applyFill="1"/>
    <xf numFmtId="0" fontId="15" fillId="2" borderId="46" xfId="0" applyFont="1" applyFill="1" applyBorder="1"/>
    <xf numFmtId="0" fontId="15" fillId="2" borderId="47" xfId="0" applyFont="1" applyFill="1" applyBorder="1"/>
    <xf numFmtId="0" fontId="15" fillId="2" borderId="49" xfId="0" applyFont="1" applyFill="1" applyBorder="1" applyAlignment="1">
      <alignment horizontal="left"/>
    </xf>
    <xf numFmtId="0" fontId="15" fillId="2" borderId="48" xfId="0" applyFont="1" applyFill="1" applyBorder="1"/>
    <xf numFmtId="0" fontId="15" fillId="2" borderId="0" xfId="0" applyFont="1" applyFill="1"/>
    <xf numFmtId="0" fontId="18" fillId="2" borderId="18" xfId="0" applyFont="1" applyFill="1" applyBorder="1"/>
    <xf numFmtId="0" fontId="84" fillId="2" borderId="0" xfId="0" applyFont="1" applyFill="1" applyAlignment="1">
      <alignment horizontal="left" vertical="center"/>
    </xf>
    <xf numFmtId="0" fontId="40" fillId="0" borderId="50" xfId="0" applyFont="1" applyBorder="1"/>
    <xf numFmtId="168" fontId="26" fillId="51" borderId="11" xfId="5" applyNumberFormat="1" applyFont="1" applyFill="1" applyBorder="1" applyAlignment="1">
      <alignment vertical="center"/>
    </xf>
    <xf numFmtId="0" fontId="15" fillId="2" borderId="51" xfId="0" applyFont="1" applyFill="1" applyBorder="1"/>
    <xf numFmtId="0" fontId="18" fillId="2" borderId="51" xfId="0" applyFont="1" applyFill="1" applyBorder="1"/>
    <xf numFmtId="0" fontId="15" fillId="2" borderId="51" xfId="0" applyFont="1" applyFill="1" applyBorder="1" applyAlignment="1">
      <alignment horizontal="left"/>
    </xf>
    <xf numFmtId="0" fontId="15" fillId="0" borderId="51" xfId="0" applyFont="1" applyBorder="1"/>
    <xf numFmtId="0" fontId="40" fillId="2" borderId="51" xfId="0" applyFont="1" applyFill="1" applyBorder="1"/>
    <xf numFmtId="0" fontId="40" fillId="0" borderId="51" xfId="0" applyFont="1" applyBorder="1"/>
    <xf numFmtId="16" fontId="16" fillId="4" borderId="43" xfId="2" quotePrefix="1" applyNumberFormat="1" applyFont="1" applyFill="1" applyBorder="1" applyAlignment="1">
      <alignment horizontal="center" vertical="center"/>
    </xf>
    <xf numFmtId="16" fontId="4" fillId="4" borderId="15" xfId="2" quotePrefix="1" applyNumberFormat="1" applyFont="1" applyFill="1" applyBorder="1" applyAlignment="1">
      <alignment horizontal="center" vertical="center"/>
    </xf>
    <xf numFmtId="16" fontId="27" fillId="4" borderId="15" xfId="2" quotePrefix="1" applyNumberFormat="1" applyFont="1" applyFill="1" applyBorder="1" applyAlignment="1">
      <alignment horizontal="center" vertical="center"/>
    </xf>
    <xf numFmtId="16" fontId="77" fillId="4" borderId="16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90" fillId="53" borderId="0" xfId="3" applyFont="1" applyFill="1" applyAlignment="1">
      <alignment vertical="center"/>
    </xf>
    <xf numFmtId="0" fontId="3" fillId="0" borderId="51" xfId="0" applyFont="1" applyBorder="1" applyAlignment="1">
      <alignment vertical="center"/>
    </xf>
    <xf numFmtId="0" fontId="91" fillId="0" borderId="51" xfId="0" applyFont="1" applyBorder="1" applyAlignment="1">
      <alignment vertical="center"/>
    </xf>
    <xf numFmtId="0" fontId="89" fillId="0" borderId="0" xfId="2" applyFont="1"/>
    <xf numFmtId="0" fontId="2" fillId="0" borderId="0" xfId="2"/>
    <xf numFmtId="16" fontId="92" fillId="0" borderId="0" xfId="3" applyNumberFormat="1" applyFont="1" applyAlignment="1">
      <alignment horizontal="center" vertical="center"/>
    </xf>
    <xf numFmtId="0" fontId="8" fillId="0" borderId="0" xfId="4" applyFont="1" applyAlignment="1">
      <alignment horizontal="left" vertical="center"/>
    </xf>
    <xf numFmtId="0" fontId="16" fillId="0" borderId="0" xfId="2" applyFont="1"/>
    <xf numFmtId="0" fontId="93" fillId="0" borderId="0" xfId="3" applyFont="1" applyAlignment="1">
      <alignment horizontal="right" vertical="center"/>
    </xf>
    <xf numFmtId="0" fontId="94" fillId="0" borderId="0" xfId="2" applyFont="1"/>
    <xf numFmtId="0" fontId="95" fillId="0" borderId="0" xfId="2" applyFont="1" applyAlignment="1">
      <alignment horizontal="left"/>
    </xf>
    <xf numFmtId="0" fontId="95" fillId="0" borderId="0" xfId="2" applyFont="1"/>
    <xf numFmtId="0" fontId="96" fillId="0" borderId="0" xfId="223" applyFont="1" applyFill="1" applyAlignment="1" applyProtection="1"/>
    <xf numFmtId="0" fontId="2" fillId="0" borderId="0" xfId="5"/>
    <xf numFmtId="0" fontId="7" fillId="0" borderId="0" xfId="5" applyFont="1" applyAlignment="1">
      <alignment horizontal="center"/>
    </xf>
    <xf numFmtId="0" fontId="48" fillId="0" borderId="0" xfId="5" applyFont="1"/>
    <xf numFmtId="0" fontId="97" fillId="0" borderId="0" xfId="5" applyFont="1"/>
    <xf numFmtId="0" fontId="98" fillId="0" borderId="0" xfId="2" applyFont="1"/>
    <xf numFmtId="0" fontId="2" fillId="0" borderId="0" xfId="0" applyFont="1"/>
    <xf numFmtId="0" fontId="99" fillId="0" borderId="0" xfId="5" applyFont="1" applyAlignment="1">
      <alignment horizontal="centerContinuous"/>
    </xf>
    <xf numFmtId="0" fontId="99" fillId="0" borderId="0" xfId="5" applyFont="1"/>
    <xf numFmtId="0" fontId="100" fillId="0" borderId="0" xfId="0" applyFont="1"/>
    <xf numFmtId="0" fontId="103" fillId="0" borderId="0" xfId="2" applyFont="1" applyAlignment="1">
      <alignment horizontal="right"/>
    </xf>
    <xf numFmtId="177" fontId="103" fillId="0" borderId="0" xfId="2" applyNumberFormat="1" applyFont="1" applyAlignment="1">
      <alignment horizontal="left"/>
    </xf>
    <xf numFmtId="0" fontId="91" fillId="0" borderId="51" xfId="352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10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/>
    </xf>
    <xf numFmtId="0" fontId="23" fillId="0" borderId="6" xfId="2" applyFont="1" applyBorder="1" applyAlignment="1">
      <alignment horizontal="center" vertical="center"/>
    </xf>
    <xf numFmtId="0" fontId="3" fillId="4" borderId="10" xfId="2" applyFont="1" applyFill="1" applyBorder="1" applyAlignment="1">
      <alignment horizontal="left" vertical="center"/>
    </xf>
    <xf numFmtId="0" fontId="3" fillId="4" borderId="10" xfId="2" applyFont="1" applyFill="1" applyBorder="1" applyAlignment="1">
      <alignment horizontal="right" vertical="center"/>
    </xf>
    <xf numFmtId="165" fontId="26" fillId="5" borderId="10" xfId="0" applyNumberFormat="1" applyFont="1" applyFill="1" applyBorder="1" applyAlignment="1">
      <alignment horizontal="center" vertical="center"/>
    </xf>
    <xf numFmtId="0" fontId="11" fillId="4" borderId="43" xfId="0" applyFont="1" applyFill="1" applyBorder="1" applyAlignment="1">
      <alignment horizontal="left" vertical="center"/>
    </xf>
    <xf numFmtId="16" fontId="4" fillId="4" borderId="43" xfId="2" quotePrefix="1" applyNumberFormat="1" applyFont="1" applyFill="1" applyBorder="1" applyAlignment="1">
      <alignment horizontal="center" vertical="center"/>
    </xf>
    <xf numFmtId="16" fontId="11" fillId="4" borderId="43" xfId="2" applyNumberFormat="1" applyFont="1" applyFill="1" applyBorder="1" applyAlignment="1">
      <alignment horizontal="center" vertical="center"/>
    </xf>
    <xf numFmtId="0" fontId="28" fillId="4" borderId="15" xfId="0" applyFont="1" applyFill="1" applyBorder="1" applyAlignment="1">
      <alignment horizontal="left" vertical="center"/>
    </xf>
    <xf numFmtId="0" fontId="28" fillId="4" borderId="44" xfId="0" applyFont="1" applyFill="1" applyBorder="1" applyAlignment="1">
      <alignment horizontal="left" vertical="center"/>
    </xf>
    <xf numFmtId="16" fontId="28" fillId="4" borderId="15" xfId="2" applyNumberFormat="1" applyFont="1" applyFill="1" applyBorder="1" applyAlignment="1">
      <alignment horizontal="center" vertical="center"/>
    </xf>
    <xf numFmtId="0" fontId="19" fillId="4" borderId="0" xfId="2" applyFont="1" applyFill="1" applyAlignment="1">
      <alignment vertical="center"/>
    </xf>
    <xf numFmtId="0" fontId="77" fillId="4" borderId="15" xfId="0" applyFont="1" applyFill="1" applyBorder="1" applyAlignment="1">
      <alignment horizontal="left" vertical="center"/>
    </xf>
    <xf numFmtId="16" fontId="77" fillId="4" borderId="15" xfId="5" applyNumberFormat="1" applyFont="1" applyFill="1" applyBorder="1" applyAlignment="1">
      <alignment horizontal="center" vertical="center"/>
    </xf>
    <xf numFmtId="16" fontId="77" fillId="4" borderId="15" xfId="2" applyNumberFormat="1" applyFont="1" applyFill="1" applyBorder="1" applyAlignment="1">
      <alignment horizontal="center" vertical="center"/>
    </xf>
    <xf numFmtId="0" fontId="87" fillId="4" borderId="16" xfId="0" applyFont="1" applyFill="1" applyBorder="1" applyAlignment="1">
      <alignment horizontal="left" vertical="center"/>
    </xf>
    <xf numFmtId="16" fontId="87" fillId="4" borderId="16" xfId="5" applyNumberFormat="1" applyFont="1" applyFill="1" applyBorder="1" applyAlignment="1">
      <alignment horizontal="center" vertical="center"/>
    </xf>
    <xf numFmtId="16" fontId="80" fillId="4" borderId="16" xfId="2" applyNumberFormat="1" applyFont="1" applyFill="1" applyBorder="1" applyAlignment="1">
      <alignment horizontal="center" vertical="center"/>
    </xf>
    <xf numFmtId="0" fontId="87" fillId="4" borderId="0" xfId="2" applyFont="1" applyFill="1" applyAlignment="1">
      <alignment vertical="center"/>
    </xf>
    <xf numFmtId="0" fontId="3" fillId="4" borderId="18" xfId="2" applyFont="1" applyFill="1" applyBorder="1" applyAlignment="1">
      <alignment vertical="center"/>
    </xf>
    <xf numFmtId="0" fontId="28" fillId="4" borderId="17" xfId="0" applyFont="1" applyFill="1" applyBorder="1" applyAlignment="1">
      <alignment horizontal="left" vertical="center"/>
    </xf>
    <xf numFmtId="165" fontId="6" fillId="0" borderId="0" xfId="2" applyNumberFormat="1" applyFont="1" applyAlignment="1">
      <alignment horizontal="center" vertical="center"/>
    </xf>
    <xf numFmtId="165" fontId="6" fillId="52" borderId="0" xfId="2" applyNumberFormat="1" applyFont="1" applyFill="1" applyAlignment="1">
      <alignment horizontal="center" vertical="center"/>
    </xf>
    <xf numFmtId="0" fontId="15" fillId="52" borderId="0" xfId="2" applyFont="1" applyFill="1" applyAlignment="1">
      <alignment vertical="center"/>
    </xf>
    <xf numFmtId="0" fontId="80" fillId="4" borderId="11" xfId="2" applyFont="1" applyFill="1" applyBorder="1" applyAlignment="1">
      <alignment vertical="center"/>
    </xf>
    <xf numFmtId="0" fontId="4" fillId="4" borderId="15" xfId="0" applyFont="1" applyFill="1" applyBorder="1" applyAlignment="1">
      <alignment horizontal="left" vertical="center"/>
    </xf>
    <xf numFmtId="0" fontId="15" fillId="52" borderId="51" xfId="0" applyFont="1" applyFill="1" applyBorder="1"/>
    <xf numFmtId="0" fontId="4" fillId="54" borderId="51" xfId="0" applyFont="1" applyFill="1" applyBorder="1" applyAlignment="1">
      <alignment horizontal="center" vertical="center"/>
    </xf>
    <xf numFmtId="0" fontId="15" fillId="2" borderId="34" xfId="0" applyFont="1" applyFill="1" applyBorder="1"/>
    <xf numFmtId="16" fontId="27" fillId="4" borderId="53" xfId="2" quotePrefix="1" applyNumberFormat="1" applyFont="1" applyFill="1" applyBorder="1" applyAlignment="1">
      <alignment horizontal="center"/>
    </xf>
    <xf numFmtId="168" fontId="27" fillId="51" borderId="51" xfId="5" applyNumberFormat="1" applyFont="1" applyFill="1" applyBorder="1" applyAlignment="1">
      <alignment vertical="center"/>
    </xf>
    <xf numFmtId="16" fontId="27" fillId="4" borderId="51" xfId="5" applyNumberFormat="1" applyFont="1" applyFill="1" applyBorder="1" applyAlignment="1">
      <alignment horizontal="center"/>
    </xf>
    <xf numFmtId="16" fontId="27" fillId="4" borderId="51" xfId="2" quotePrefix="1" applyNumberFormat="1" applyFont="1" applyFill="1" applyBorder="1" applyAlignment="1">
      <alignment horizontal="center"/>
    </xf>
    <xf numFmtId="0" fontId="4" fillId="3" borderId="51" xfId="2" applyFont="1" applyFill="1" applyBorder="1" applyAlignment="1">
      <alignment horizontal="center" vertical="center"/>
    </xf>
    <xf numFmtId="16" fontId="104" fillId="4" borderId="43" xfId="2" applyNumberFormat="1" applyFont="1" applyFill="1" applyBorder="1" applyAlignment="1">
      <alignment horizontal="center" vertical="center"/>
    </xf>
    <xf numFmtId="16" fontId="16" fillId="4" borderId="45" xfId="2" applyNumberFormat="1" applyFont="1" applyFill="1" applyBorder="1" applyAlignment="1">
      <alignment horizontal="center" vertical="center"/>
    </xf>
    <xf numFmtId="16" fontId="16" fillId="4" borderId="45" xfId="2" quotePrefix="1" applyNumberFormat="1" applyFont="1" applyFill="1" applyBorder="1" applyAlignment="1">
      <alignment horizontal="center" vertical="center"/>
    </xf>
    <xf numFmtId="16" fontId="27" fillId="4" borderId="53" xfId="5" applyNumberFormat="1" applyFont="1" applyFill="1" applyBorder="1" applyAlignment="1">
      <alignment horizontal="center"/>
    </xf>
    <xf numFmtId="2" fontId="109" fillId="0" borderId="51" xfId="7" applyNumberFormat="1" applyFont="1" applyBorder="1" applyAlignment="1">
      <alignment horizontal="center" vertical="center"/>
    </xf>
    <xf numFmtId="0" fontId="107" fillId="0" borderId="51" xfId="7" applyFont="1" applyBorder="1" applyAlignment="1">
      <alignment horizontal="center" vertical="center"/>
    </xf>
    <xf numFmtId="0" fontId="111" fillId="2" borderId="51" xfId="0" applyFont="1" applyFill="1" applyBorder="1" applyAlignment="1">
      <alignment vertical="center"/>
    </xf>
    <xf numFmtId="0" fontId="111" fillId="52" borderId="51" xfId="0" applyFont="1" applyFill="1" applyBorder="1" applyAlignment="1">
      <alignment horizontal="left" vertical="center"/>
    </xf>
    <xf numFmtId="0" fontId="113" fillId="2" borderId="0" xfId="0" applyFont="1" applyFill="1" applyAlignment="1">
      <alignment vertical="center"/>
    </xf>
    <xf numFmtId="0" fontId="15" fillId="55" borderId="51" xfId="0" applyFont="1" applyFill="1" applyBorder="1"/>
    <xf numFmtId="0" fontId="15" fillId="55" borderId="51" xfId="0" quotePrefix="1" applyFont="1" applyFill="1" applyBorder="1" applyAlignment="1">
      <alignment horizontal="left"/>
    </xf>
    <xf numFmtId="0" fontId="15" fillId="55" borderId="50" xfId="0" applyFont="1" applyFill="1" applyBorder="1"/>
    <xf numFmtId="0" fontId="105" fillId="0" borderId="51" xfId="7" applyFont="1" applyBorder="1" applyAlignment="1">
      <alignment horizontal="center" vertical="center"/>
    </xf>
    <xf numFmtId="0" fontId="15" fillId="2" borderId="18" xfId="0" applyFont="1" applyFill="1" applyBorder="1"/>
    <xf numFmtId="0" fontId="39" fillId="2" borderId="51" xfId="0" applyFont="1" applyFill="1" applyBorder="1"/>
    <xf numFmtId="0" fontId="40" fillId="2" borderId="49" xfId="0" applyFont="1" applyFill="1" applyBorder="1" applyAlignment="1">
      <alignment horizontal="left"/>
    </xf>
    <xf numFmtId="0" fontId="41" fillId="2" borderId="49" xfId="0" applyFont="1" applyFill="1" applyBorder="1"/>
    <xf numFmtId="0" fontId="40" fillId="2" borderId="49" xfId="0" applyFont="1" applyFill="1" applyBorder="1"/>
    <xf numFmtId="0" fontId="15" fillId="2" borderId="49" xfId="6" applyFont="1" applyFill="1" applyBorder="1"/>
    <xf numFmtId="0" fontId="15" fillId="0" borderId="49" xfId="0" applyFont="1" applyBorder="1"/>
    <xf numFmtId="49" fontId="40" fillId="0" borderId="49" xfId="0" applyNumberFormat="1" applyFont="1" applyBorder="1"/>
    <xf numFmtId="0" fontId="15" fillId="2" borderId="55" xfId="0" applyFont="1" applyFill="1" applyBorder="1" applyAlignment="1">
      <alignment horizontal="left"/>
    </xf>
    <xf numFmtId="0" fontId="15" fillId="0" borderId="50" xfId="0" applyFont="1" applyBorder="1"/>
    <xf numFmtId="0" fontId="106" fillId="0" borderId="0" xfId="0" applyFont="1" applyAlignment="1">
      <alignment vertical="center"/>
    </xf>
    <xf numFmtId="0" fontId="106" fillId="2" borderId="0" xfId="0" applyFont="1" applyFill="1" applyAlignment="1">
      <alignment vertical="center"/>
    </xf>
    <xf numFmtId="0" fontId="114" fillId="0" borderId="51" xfId="7" applyFont="1" applyBorder="1" applyAlignment="1">
      <alignment horizontal="center" vertical="center"/>
    </xf>
    <xf numFmtId="0" fontId="105" fillId="0" borderId="51" xfId="79" applyFont="1" applyBorder="1" applyAlignment="1">
      <alignment horizontal="center" vertical="center"/>
    </xf>
    <xf numFmtId="2" fontId="108" fillId="0" borderId="51" xfId="7" applyNumberFormat="1" applyFont="1" applyBorder="1" applyAlignment="1">
      <alignment horizontal="center" vertical="center"/>
    </xf>
    <xf numFmtId="0" fontId="107" fillId="2" borderId="51" xfId="7" applyFont="1" applyFill="1" applyBorder="1" applyAlignment="1">
      <alignment horizontal="center" vertical="center"/>
    </xf>
    <xf numFmtId="0" fontId="105" fillId="0" borderId="51" xfId="7" applyFont="1" applyBorder="1" applyAlignment="1">
      <alignment horizontal="left" vertical="center"/>
    </xf>
    <xf numFmtId="0" fontId="108" fillId="0" borderId="51" xfId="7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07" fillId="0" borderId="51" xfId="79" applyFont="1" applyBorder="1" applyAlignment="1">
      <alignment horizontal="center" vertical="center"/>
    </xf>
    <xf numFmtId="0" fontId="91" fillId="0" borderId="51" xfId="1" applyFont="1" applyBorder="1" applyAlignment="1">
      <alignment vertical="center"/>
    </xf>
    <xf numFmtId="0" fontId="3" fillId="0" borderId="51" xfId="1" applyFont="1" applyBorder="1" applyAlignment="1">
      <alignment vertical="center"/>
    </xf>
    <xf numFmtId="0" fontId="11" fillId="4" borderId="45" xfId="0" applyFont="1" applyFill="1" applyBorder="1" applyAlignment="1">
      <alignment horizontal="left" vertical="center"/>
    </xf>
    <xf numFmtId="16" fontId="28" fillId="4" borderId="45" xfId="2" applyNumberFormat="1" applyFont="1" applyFill="1" applyBorder="1" applyAlignment="1">
      <alignment horizontal="center" vertical="center"/>
    </xf>
    <xf numFmtId="16" fontId="4" fillId="4" borderId="45" xfId="2" quotePrefix="1" applyNumberFormat="1" applyFont="1" applyFill="1" applyBorder="1" applyAlignment="1">
      <alignment horizontal="center" vertical="center"/>
    </xf>
    <xf numFmtId="16" fontId="11" fillId="4" borderId="45" xfId="2" applyNumberFormat="1" applyFont="1" applyFill="1" applyBorder="1" applyAlignment="1">
      <alignment horizontal="center" vertical="center"/>
    </xf>
    <xf numFmtId="0" fontId="28" fillId="4" borderId="56" xfId="0" applyFont="1" applyFill="1" applyBorder="1" applyAlignment="1">
      <alignment horizontal="left" vertical="center"/>
    </xf>
    <xf numFmtId="16" fontId="28" fillId="4" borderId="57" xfId="2" applyNumberFormat="1" applyFont="1" applyFill="1" applyBorder="1" applyAlignment="1">
      <alignment horizontal="center" vertical="center"/>
    </xf>
    <xf numFmtId="0" fontId="77" fillId="4" borderId="18" xfId="0" applyFont="1" applyFill="1" applyBorder="1" applyAlignment="1">
      <alignment horizontal="left" vertical="center"/>
    </xf>
    <xf numFmtId="16" fontId="77" fillId="4" borderId="18" xfId="5" applyNumberFormat="1" applyFont="1" applyFill="1" applyBorder="1" applyAlignment="1">
      <alignment horizontal="center" vertical="center"/>
    </xf>
    <xf numFmtId="16" fontId="77" fillId="4" borderId="18" xfId="2" applyNumberFormat="1" applyFont="1" applyFill="1" applyBorder="1" applyAlignment="1">
      <alignment horizontal="center" vertical="center"/>
    </xf>
    <xf numFmtId="16" fontId="4" fillId="4" borderId="58" xfId="2" applyNumberFormat="1" applyFont="1" applyFill="1" applyBorder="1" applyAlignment="1">
      <alignment horizontal="center" vertical="center"/>
    </xf>
    <xf numFmtId="16" fontId="4" fillId="4" borderId="58" xfId="2" quotePrefix="1" applyNumberFormat="1" applyFont="1" applyFill="1" applyBorder="1" applyAlignment="1">
      <alignment horizontal="center" vertical="center"/>
    </xf>
    <xf numFmtId="2" fontId="117" fillId="0" borderId="51" xfId="7" applyNumberFormat="1" applyFont="1" applyBorder="1" applyAlignment="1">
      <alignment horizontal="center" vertical="center"/>
    </xf>
    <xf numFmtId="0" fontId="119" fillId="0" borderId="51" xfId="7" applyFont="1" applyBorder="1" applyAlignment="1">
      <alignment horizontal="center" vertical="center"/>
    </xf>
    <xf numFmtId="0" fontId="15" fillId="2" borderId="59" xfId="0" applyFont="1" applyFill="1" applyBorder="1"/>
    <xf numFmtId="0" fontId="15" fillId="2" borderId="60" xfId="0" applyFont="1" applyFill="1" applyBorder="1"/>
    <xf numFmtId="0" fontId="18" fillId="2" borderId="60" xfId="0" applyFont="1" applyFill="1" applyBorder="1"/>
    <xf numFmtId="0" fontId="18" fillId="2" borderId="49" xfId="0" applyFont="1" applyFill="1" applyBorder="1"/>
    <xf numFmtId="0" fontId="18" fillId="2" borderId="49" xfId="0" applyFont="1" applyFill="1" applyBorder="1" applyAlignment="1">
      <alignment horizontal="left"/>
    </xf>
    <xf numFmtId="0" fontId="15" fillId="2" borderId="50" xfId="0" applyFont="1" applyFill="1" applyBorder="1"/>
    <xf numFmtId="0" fontId="16" fillId="4" borderId="61" xfId="0" applyFont="1" applyFill="1" applyBorder="1" applyAlignment="1">
      <alignment horizontal="left" vertical="center"/>
    </xf>
    <xf numFmtId="16" fontId="16" fillId="4" borderId="61" xfId="2" applyNumberFormat="1" applyFont="1" applyFill="1" applyBorder="1" applyAlignment="1">
      <alignment horizontal="center" vertical="center"/>
    </xf>
    <xf numFmtId="16" fontId="16" fillId="4" borderId="61" xfId="2" quotePrefix="1" applyNumberFormat="1" applyFont="1" applyFill="1" applyBorder="1" applyAlignment="1">
      <alignment horizontal="center" vertical="center"/>
    </xf>
    <xf numFmtId="0" fontId="4" fillId="4" borderId="58" xfId="0" applyFont="1" applyFill="1" applyBorder="1" applyAlignment="1">
      <alignment horizontal="left" vertical="center"/>
    </xf>
    <xf numFmtId="16" fontId="87" fillId="4" borderId="16" xfId="2" applyNumberFormat="1" applyFont="1" applyFill="1" applyBorder="1" applyAlignment="1">
      <alignment horizontal="center" vertical="center"/>
    </xf>
    <xf numFmtId="0" fontId="11" fillId="4" borderId="61" xfId="0" applyFont="1" applyFill="1" applyBorder="1" applyAlignment="1">
      <alignment horizontal="left" vertical="center"/>
    </xf>
    <xf numFmtId="16" fontId="11" fillId="4" borderId="61" xfId="2" applyNumberFormat="1" applyFont="1" applyFill="1" applyBorder="1" applyAlignment="1">
      <alignment horizontal="left" vertical="center"/>
    </xf>
    <xf numFmtId="16" fontId="4" fillId="4" borderId="61" xfId="2" quotePrefix="1" applyNumberFormat="1" applyFont="1" applyFill="1" applyBorder="1" applyAlignment="1">
      <alignment horizontal="center" vertical="center"/>
    </xf>
    <xf numFmtId="16" fontId="11" fillId="4" borderId="61" xfId="2" applyNumberFormat="1" applyFont="1" applyFill="1" applyBorder="1" applyAlignment="1">
      <alignment horizontal="center" vertical="center"/>
    </xf>
    <xf numFmtId="0" fontId="106" fillId="2" borderId="59" xfId="0" applyFont="1" applyFill="1" applyBorder="1"/>
    <xf numFmtId="0" fontId="106" fillId="0" borderId="0" xfId="0" applyFont="1" applyAlignment="1">
      <alignment horizontal="center" vertical="center"/>
    </xf>
    <xf numFmtId="0" fontId="107" fillId="2" borderId="60" xfId="0" applyFont="1" applyFill="1" applyBorder="1"/>
    <xf numFmtId="0" fontId="114" fillId="0" borderId="51" xfId="7" applyFont="1" applyBorder="1" applyAlignment="1">
      <alignment horizontal="center"/>
    </xf>
    <xf numFmtId="0" fontId="106" fillId="0" borderId="51" xfId="7" applyFont="1" applyBorder="1"/>
    <xf numFmtId="0" fontId="116" fillId="0" borderId="51" xfId="7" applyFont="1" applyBorder="1"/>
    <xf numFmtId="0" fontId="118" fillId="0" borderId="51" xfId="7" applyFont="1" applyBorder="1"/>
    <xf numFmtId="0" fontId="106" fillId="0" borderId="51" xfId="79" applyFont="1" applyBorder="1"/>
    <xf numFmtId="0" fontId="105" fillId="0" borderId="51" xfId="7" applyFont="1" applyBorder="1" applyAlignment="1">
      <alignment horizontal="center"/>
    </xf>
    <xf numFmtId="0" fontId="105" fillId="0" borderId="51" xfId="7" applyFont="1" applyBorder="1"/>
    <xf numFmtId="0" fontId="106" fillId="52" borderId="51" xfId="79" applyFont="1" applyFill="1" applyBorder="1"/>
    <xf numFmtId="2" fontId="108" fillId="52" borderId="51" xfId="7" applyNumberFormat="1" applyFont="1" applyFill="1" applyBorder="1" applyAlignment="1">
      <alignment horizontal="left"/>
    </xf>
    <xf numFmtId="0" fontId="106" fillId="52" borderId="51" xfId="7" applyFont="1" applyFill="1" applyBorder="1"/>
    <xf numFmtId="2" fontId="108" fillId="0" borderId="51" xfId="7" applyNumberFormat="1" applyFont="1" applyBorder="1" applyAlignment="1">
      <alignment horizontal="left"/>
    </xf>
    <xf numFmtId="0" fontId="106" fillId="0" borderId="51" xfId="0" applyFont="1" applyBorder="1"/>
    <xf numFmtId="0" fontId="108" fillId="0" borderId="51" xfId="7" applyFont="1" applyBorder="1" applyAlignment="1">
      <alignment horizontal="center"/>
    </xf>
    <xf numFmtId="0" fontId="115" fillId="52" borderId="51" xfId="79" applyFont="1" applyFill="1" applyBorder="1"/>
    <xf numFmtId="2" fontId="110" fillId="0" borderId="51" xfId="7" applyNumberFormat="1" applyFont="1" applyBorder="1"/>
    <xf numFmtId="0" fontId="3" fillId="0" borderId="51" xfId="352" applyFont="1" applyBorder="1" applyAlignment="1">
      <alignment vertical="center"/>
    </xf>
    <xf numFmtId="167" fontId="26" fillId="51" borderId="63" xfId="5" applyNumberFormat="1" applyFont="1" applyFill="1" applyBorder="1" applyAlignment="1">
      <alignment horizontal="center" vertical="center"/>
    </xf>
    <xf numFmtId="165" fontId="26" fillId="5" borderId="63" xfId="0" applyNumberFormat="1" applyFont="1" applyFill="1" applyBorder="1" applyAlignment="1">
      <alignment horizontal="center" vertical="center"/>
    </xf>
    <xf numFmtId="0" fontId="27" fillId="4" borderId="58" xfId="5" applyFont="1" applyFill="1" applyBorder="1" applyAlignment="1">
      <alignment horizontal="left" vertical="center" wrapText="1"/>
    </xf>
    <xf numFmtId="16" fontId="27" fillId="4" borderId="58" xfId="5" applyNumberFormat="1" applyFont="1" applyFill="1" applyBorder="1" applyAlignment="1">
      <alignment horizontal="center" vertical="center"/>
    </xf>
    <xf numFmtId="16" fontId="27" fillId="4" borderId="58" xfId="2" quotePrefix="1" applyNumberFormat="1" applyFont="1" applyFill="1" applyBorder="1" applyAlignment="1">
      <alignment horizontal="center" vertical="center"/>
    </xf>
    <xf numFmtId="0" fontId="27" fillId="4" borderId="58" xfId="5" applyFont="1" applyFill="1" applyBorder="1" applyAlignment="1">
      <alignment horizontal="left" vertical="center"/>
    </xf>
    <xf numFmtId="0" fontId="12" fillId="0" borderId="0" xfId="2" applyFont="1" applyAlignment="1">
      <alignment horizontal="center"/>
    </xf>
    <xf numFmtId="0" fontId="14" fillId="0" borderId="0" xfId="2" applyFont="1" applyAlignment="1">
      <alignment horizontal="center" wrapText="1"/>
    </xf>
    <xf numFmtId="0" fontId="4" fillId="3" borderId="42" xfId="2" applyFont="1" applyFill="1" applyBorder="1" applyAlignment="1">
      <alignment horizontal="center" vertical="center" wrapText="1"/>
    </xf>
    <xf numFmtId="0" fontId="4" fillId="3" borderId="62" xfId="2" applyFont="1" applyFill="1" applyBorder="1" applyAlignment="1">
      <alignment horizontal="center" vertical="center"/>
    </xf>
    <xf numFmtId="0" fontId="4" fillId="3" borderId="54" xfId="2" applyFont="1" applyFill="1" applyBorder="1" applyAlignment="1">
      <alignment horizontal="center" vertical="center"/>
    </xf>
    <xf numFmtId="0" fontId="101" fillId="0" borderId="52" xfId="2" applyFont="1" applyBorder="1" applyAlignment="1">
      <alignment horizontal="center" vertical="center"/>
    </xf>
    <xf numFmtId="0" fontId="101" fillId="0" borderId="0" xfId="2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1" xfId="0" applyFont="1" applyBorder="1" applyAlignment="1">
      <alignment vertical="center"/>
    </xf>
    <xf numFmtId="0" fontId="102" fillId="0" borderId="0" xfId="0" applyFont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4" fillId="3" borderId="51" xfId="2" applyFont="1" applyFill="1" applyBorder="1" applyAlignment="1">
      <alignment horizontal="center" vertical="center" wrapText="1"/>
    </xf>
    <xf numFmtId="0" fontId="4" fillId="3" borderId="51" xfId="2" applyFont="1" applyFill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3" borderId="11" xfId="2" applyFont="1" applyFill="1" applyBorder="1" applyAlignment="1">
      <alignment horizontal="center" vertical="center" wrapText="1"/>
    </xf>
    <xf numFmtId="0" fontId="4" fillId="3" borderId="12" xfId="2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4" fillId="3" borderId="20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/>
    </xf>
    <xf numFmtId="0" fontId="4" fillId="3" borderId="35" xfId="2" applyFont="1" applyFill="1" applyBorder="1" applyAlignment="1">
      <alignment horizontal="center" vertical="center"/>
    </xf>
    <xf numFmtId="0" fontId="4" fillId="3" borderId="6" xfId="2" applyFont="1" applyFill="1" applyBorder="1" applyAlignment="1">
      <alignment horizontal="center" vertical="center"/>
    </xf>
    <xf numFmtId="0" fontId="4" fillId="3" borderId="7" xfId="2" applyFont="1" applyFill="1" applyBorder="1" applyAlignment="1">
      <alignment horizontal="center" vertical="center"/>
    </xf>
    <xf numFmtId="0" fontId="4" fillId="3" borderId="34" xfId="2" applyFont="1" applyFill="1" applyBorder="1" applyAlignment="1">
      <alignment horizontal="center" vertical="center" wrapText="1"/>
    </xf>
    <xf numFmtId="0" fontId="4" fillId="3" borderId="18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4" fillId="3" borderId="9" xfId="2" applyFont="1" applyFill="1" applyBorder="1" applyAlignment="1">
      <alignment horizontal="center" vertical="center"/>
    </xf>
    <xf numFmtId="0" fontId="4" fillId="3" borderId="20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4" fillId="3" borderId="10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/>
    </xf>
    <xf numFmtId="0" fontId="4" fillId="3" borderId="41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107" fillId="0" borderId="51" xfId="7" applyFont="1" applyBorder="1" applyAlignment="1">
      <alignment horizontal="center" vertical="center"/>
    </xf>
    <xf numFmtId="0" fontId="84" fillId="2" borderId="0" xfId="0" applyFont="1" applyFill="1" applyAlignment="1">
      <alignment horizontal="left" vertical="center"/>
    </xf>
    <xf numFmtId="0" fontId="84" fillId="0" borderId="0" xfId="0" applyFont="1" applyAlignment="1">
      <alignment horizontal="center" vertical="center"/>
    </xf>
    <xf numFmtId="3" fontId="85" fillId="0" borderId="42" xfId="0" applyNumberFormat="1" applyFont="1" applyBorder="1" applyAlignment="1">
      <alignment horizontal="center" vertical="center"/>
    </xf>
  </cellXfs>
  <cellStyles count="353">
    <cellStyle name="20% - 强调文字颜色 1" xfId="61" xr:uid="{00000000-0005-0000-0000-000000000000}"/>
    <cellStyle name="20% - 强调文字颜色 1 2" xfId="224" xr:uid="{00000000-0005-0000-0000-000001000000}"/>
    <cellStyle name="20% - 强调文字颜色 2" xfId="51" xr:uid="{00000000-0005-0000-0000-000002000000}"/>
    <cellStyle name="20% - 强调文字颜色 2 2" xfId="225" xr:uid="{00000000-0005-0000-0000-000003000000}"/>
    <cellStyle name="20% - 强调文字颜色 3" xfId="62" xr:uid="{00000000-0005-0000-0000-000004000000}"/>
    <cellStyle name="20% - 强调文字颜色 3 2" xfId="226" xr:uid="{00000000-0005-0000-0000-000005000000}"/>
    <cellStyle name="20% - 强调文字颜色 4" xfId="63" xr:uid="{00000000-0005-0000-0000-000006000000}"/>
    <cellStyle name="20% - 强调文字颜色 4 2" xfId="227" xr:uid="{00000000-0005-0000-0000-000007000000}"/>
    <cellStyle name="20% - 强调文字颜色 5" xfId="64" xr:uid="{00000000-0005-0000-0000-000008000000}"/>
    <cellStyle name="20% - 强调文字颜色 5 2" xfId="228" xr:uid="{00000000-0005-0000-0000-000009000000}"/>
    <cellStyle name="20% - 强调文字颜色 6" xfId="38" xr:uid="{00000000-0005-0000-0000-00000A000000}"/>
    <cellStyle name="20% - 强调文字颜色 6 2" xfId="229" xr:uid="{00000000-0005-0000-0000-00000B000000}"/>
    <cellStyle name="40% - 强调文字颜色 1" xfId="57" xr:uid="{00000000-0005-0000-0000-00000C000000}"/>
    <cellStyle name="40% - 强调文字颜色 1 2" xfId="230" xr:uid="{00000000-0005-0000-0000-00000D000000}"/>
    <cellStyle name="40% - 强调文字颜色 2" xfId="59" xr:uid="{00000000-0005-0000-0000-00000E000000}"/>
    <cellStyle name="40% - 强调文字颜色 2 2" xfId="231" xr:uid="{00000000-0005-0000-0000-00000F000000}"/>
    <cellStyle name="40% - 强调文字颜色 3" xfId="60" xr:uid="{00000000-0005-0000-0000-000010000000}"/>
    <cellStyle name="40% - 强调文字颜色 3 2" xfId="232" xr:uid="{00000000-0005-0000-0000-000011000000}"/>
    <cellStyle name="40% - 强调文字颜色 4" xfId="56" xr:uid="{00000000-0005-0000-0000-000012000000}"/>
    <cellStyle name="40% - 强调文字颜色 4 2" xfId="233" xr:uid="{00000000-0005-0000-0000-000013000000}"/>
    <cellStyle name="40% - 强调文字颜色 5" xfId="58" xr:uid="{00000000-0005-0000-0000-000014000000}"/>
    <cellStyle name="40% - 强调文字颜色 5 2" xfId="234" xr:uid="{00000000-0005-0000-0000-000015000000}"/>
    <cellStyle name="40% - 强调文字颜色 6" xfId="45" xr:uid="{00000000-0005-0000-0000-000016000000}"/>
    <cellStyle name="40% - 强调文字颜色 6 2" xfId="235" xr:uid="{00000000-0005-0000-0000-000017000000}"/>
    <cellStyle name="60% - 强调文字颜色 1" xfId="65" xr:uid="{00000000-0005-0000-0000-000018000000}"/>
    <cellStyle name="60% - 强调文字颜色 1 2" xfId="236" xr:uid="{00000000-0005-0000-0000-000019000000}"/>
    <cellStyle name="60% - 强调文字颜色 2" xfId="66" xr:uid="{00000000-0005-0000-0000-00001A000000}"/>
    <cellStyle name="60% - 强调文字颜色 2 2" xfId="237" xr:uid="{00000000-0005-0000-0000-00001B000000}"/>
    <cellStyle name="60% - 强调文字颜色 3" xfId="67" xr:uid="{00000000-0005-0000-0000-00001C000000}"/>
    <cellStyle name="60% - 强调文字颜色 3 2" xfId="238" xr:uid="{00000000-0005-0000-0000-00001D000000}"/>
    <cellStyle name="60% - 强调文字颜色 4" xfId="68" xr:uid="{00000000-0005-0000-0000-00001E000000}"/>
    <cellStyle name="60% - 强调文字颜色 4 2" xfId="239" xr:uid="{00000000-0005-0000-0000-00001F000000}"/>
    <cellStyle name="60% - 强调文字颜色 5" xfId="69" xr:uid="{00000000-0005-0000-0000-000020000000}"/>
    <cellStyle name="60% - 强调文字颜色 5 2" xfId="240" xr:uid="{00000000-0005-0000-0000-000021000000}"/>
    <cellStyle name="60% - 强调文字颜色 6" xfId="70" xr:uid="{00000000-0005-0000-0000-000022000000}"/>
    <cellStyle name="60% - 强调文字颜色 6 2" xfId="241" xr:uid="{00000000-0005-0000-0000-000023000000}"/>
    <cellStyle name="Comma 2" xfId="9" xr:uid="{00000000-0005-0000-0000-000024000000}"/>
    <cellStyle name="Hyperlink" xfId="1" builtinId="8"/>
    <cellStyle name="Hyperlink 12" xfId="352" xr:uid="{136A04C9-4F23-48B0-80D4-1A018C7D649D}"/>
    <cellStyle name="Hyperlink 2" xfId="223" xr:uid="{00000000-0005-0000-0000-000026000000}"/>
    <cellStyle name="Hyperlink 3" xfId="10" xr:uid="{00000000-0005-0000-0000-000027000000}"/>
    <cellStyle name="Normal" xfId="0" builtinId="0"/>
    <cellStyle name="Normal 10" xfId="35" xr:uid="{00000000-0005-0000-0000-000029000000}"/>
    <cellStyle name="Normal 11" xfId="36" xr:uid="{00000000-0005-0000-0000-00002A000000}"/>
    <cellStyle name="Normal 12" xfId="169" xr:uid="{00000000-0005-0000-0000-00002B000000}"/>
    <cellStyle name="Normal 13" xfId="170" xr:uid="{00000000-0005-0000-0000-00002C000000}"/>
    <cellStyle name="Normal 14" xfId="176" xr:uid="{00000000-0005-0000-0000-00002D000000}"/>
    <cellStyle name="Normal 15" xfId="8" xr:uid="{00000000-0005-0000-0000-00002E000000}"/>
    <cellStyle name="Normal 16" xfId="222" xr:uid="{00000000-0005-0000-0000-00002F000000}"/>
    <cellStyle name="Normal 17" xfId="72" xr:uid="{00000000-0005-0000-0000-000030000000}"/>
    <cellStyle name="Normal 17 2" xfId="171" xr:uid="{00000000-0005-0000-0000-000031000000}"/>
    <cellStyle name="Normal 17 3" xfId="174" xr:uid="{00000000-0005-0000-0000-000032000000}"/>
    <cellStyle name="Normal 18" xfId="74" xr:uid="{00000000-0005-0000-0000-000033000000}"/>
    <cellStyle name="Normal 18 2" xfId="75" xr:uid="{00000000-0005-0000-0000-000034000000}"/>
    <cellStyle name="Normal 19" xfId="177" xr:uid="{00000000-0005-0000-0000-000035000000}"/>
    <cellStyle name="Normal 2" xfId="11" xr:uid="{00000000-0005-0000-0000-000036000000}"/>
    <cellStyle name="Normal 2 2" xfId="12" xr:uid="{00000000-0005-0000-0000-000037000000}"/>
    <cellStyle name="Normal 2 2 2" xfId="77" xr:uid="{00000000-0005-0000-0000-000038000000}"/>
    <cellStyle name="Normal 2 2 2 2" xfId="180" xr:uid="{00000000-0005-0000-0000-000039000000}"/>
    <cellStyle name="Normal 2 2 3" xfId="173" xr:uid="{00000000-0005-0000-0000-00003A000000}"/>
    <cellStyle name="Normal 2 2 4" xfId="179" xr:uid="{00000000-0005-0000-0000-00003B000000}"/>
    <cellStyle name="Normal 2 3" xfId="76" xr:uid="{00000000-0005-0000-0000-00003C000000}"/>
    <cellStyle name="Normal 2 3 2" xfId="182" xr:uid="{00000000-0005-0000-0000-00003D000000}"/>
    <cellStyle name="Normal 2 3 2 2" xfId="183" xr:uid="{00000000-0005-0000-0000-00003E000000}"/>
    <cellStyle name="Normal 2 3 3" xfId="184" xr:uid="{00000000-0005-0000-0000-00003F000000}"/>
    <cellStyle name="Normal 2 3 4" xfId="181" xr:uid="{00000000-0005-0000-0000-000040000000}"/>
    <cellStyle name="Normal 2 4" xfId="172" xr:uid="{00000000-0005-0000-0000-000041000000}"/>
    <cellStyle name="Normal 2 4 2" xfId="186" xr:uid="{00000000-0005-0000-0000-000042000000}"/>
    <cellStyle name="Normal 2 4 2 2" xfId="187" xr:uid="{00000000-0005-0000-0000-000043000000}"/>
    <cellStyle name="Normal 2 4 3" xfId="188" xr:uid="{00000000-0005-0000-0000-000044000000}"/>
    <cellStyle name="Normal 2 4 4" xfId="185" xr:uid="{00000000-0005-0000-0000-000045000000}"/>
    <cellStyle name="Normal 2 5" xfId="175" xr:uid="{00000000-0005-0000-0000-000046000000}"/>
    <cellStyle name="Normal 2 5 2" xfId="190" xr:uid="{00000000-0005-0000-0000-000047000000}"/>
    <cellStyle name="Normal 2 5 2 2" xfId="191" xr:uid="{00000000-0005-0000-0000-000048000000}"/>
    <cellStyle name="Normal 2 5 3" xfId="192" xr:uid="{00000000-0005-0000-0000-000049000000}"/>
    <cellStyle name="Normal 2 5 4" xfId="189" xr:uid="{00000000-0005-0000-0000-00004A000000}"/>
    <cellStyle name="Normal 2 6" xfId="193" xr:uid="{00000000-0005-0000-0000-00004B000000}"/>
    <cellStyle name="Normal 2 6 2" xfId="194" xr:uid="{00000000-0005-0000-0000-00004C000000}"/>
    <cellStyle name="Normal 2 6 2 2" xfId="195" xr:uid="{00000000-0005-0000-0000-00004D000000}"/>
    <cellStyle name="Normal 2 6 3" xfId="196" xr:uid="{00000000-0005-0000-0000-00004E000000}"/>
    <cellStyle name="Normal 2 7" xfId="197" xr:uid="{00000000-0005-0000-0000-00004F000000}"/>
    <cellStyle name="Normal 2 7 2" xfId="198" xr:uid="{00000000-0005-0000-0000-000050000000}"/>
    <cellStyle name="Normal 2 8" xfId="199" xr:uid="{00000000-0005-0000-0000-000051000000}"/>
    <cellStyle name="Normal 2 9" xfId="178" xr:uid="{00000000-0005-0000-0000-000052000000}"/>
    <cellStyle name="Normal 2_atd" xfId="13" xr:uid="{00000000-0005-0000-0000-000053000000}"/>
    <cellStyle name="Normal 3" xfId="21" xr:uid="{00000000-0005-0000-0000-000054000000}"/>
    <cellStyle name="Normal 3 2" xfId="201" xr:uid="{00000000-0005-0000-0000-000055000000}"/>
    <cellStyle name="Normal 3 3" xfId="200" xr:uid="{00000000-0005-0000-0000-000056000000}"/>
    <cellStyle name="Normal 345 5 68" xfId="19" xr:uid="{00000000-0005-0000-0000-000057000000}"/>
    <cellStyle name="Normal 4" xfId="25" xr:uid="{00000000-0005-0000-0000-000058000000}"/>
    <cellStyle name="Normal 4 2" xfId="203" xr:uid="{00000000-0005-0000-0000-000059000000}"/>
    <cellStyle name="Normal 4 3" xfId="202" xr:uid="{00000000-0005-0000-0000-00005A000000}"/>
    <cellStyle name="Normal 5" xfId="26" xr:uid="{00000000-0005-0000-0000-00005B000000}"/>
    <cellStyle name="Normal 5 2" xfId="205" xr:uid="{00000000-0005-0000-0000-00005C000000}"/>
    <cellStyle name="Normal 5 3" xfId="204" xr:uid="{00000000-0005-0000-0000-00005D000000}"/>
    <cellStyle name="Normal 6" xfId="31" xr:uid="{00000000-0005-0000-0000-00005E000000}"/>
    <cellStyle name="Normal 7" xfId="32" xr:uid="{00000000-0005-0000-0000-00005F000000}"/>
    <cellStyle name="Normal 8" xfId="33" xr:uid="{00000000-0005-0000-0000-000060000000}"/>
    <cellStyle name="Normal 81" xfId="78" xr:uid="{00000000-0005-0000-0000-000061000000}"/>
    <cellStyle name="Normal 9" xfId="34" xr:uid="{00000000-0005-0000-0000-000062000000}"/>
    <cellStyle name="Normal_EUROPE" xfId="2" xr:uid="{00000000-0005-0000-0000-000063000000}"/>
    <cellStyle name="Normal_MED (1)" xfId="5" xr:uid="{00000000-0005-0000-0000-000064000000}"/>
    <cellStyle name="Normal_Persian Gulf via HKG" xfId="4" xr:uid="{00000000-0005-0000-0000-000065000000}"/>
    <cellStyle name="Normal_US WC &amp; Canada" xfId="3" xr:uid="{00000000-0005-0000-0000-000067000000}"/>
    <cellStyle name="normální 2" xfId="82" xr:uid="{00000000-0005-0000-0000-000068000000}"/>
    <cellStyle name="normální 2 2" xfId="80" xr:uid="{00000000-0005-0000-0000-000069000000}"/>
    <cellStyle name="normální 2 2 2" xfId="83" xr:uid="{00000000-0005-0000-0000-00006A000000}"/>
    <cellStyle name="normální 2 2 3" xfId="243" xr:uid="{00000000-0005-0000-0000-00006B000000}"/>
    <cellStyle name="normální 2 3" xfId="84" xr:uid="{00000000-0005-0000-0000-00006C000000}"/>
    <cellStyle name="normální 2 4" xfId="242" xr:uid="{00000000-0005-0000-0000-00006D000000}"/>
    <cellStyle name="normální 2_Xl0001353" xfId="85" xr:uid="{00000000-0005-0000-0000-00006E000000}"/>
    <cellStyle name="normální_04Road" xfId="86" xr:uid="{00000000-0005-0000-0000-00006F000000}"/>
    <cellStyle name="표준 2" xfId="217" xr:uid="{00000000-0005-0000-0000-000070000000}"/>
    <cellStyle name="표준 2 2" xfId="218" xr:uid="{00000000-0005-0000-0000-000071000000}"/>
    <cellStyle name="표준 3" xfId="219" xr:uid="{00000000-0005-0000-0000-000072000000}"/>
    <cellStyle name="표준 3 2" xfId="220" xr:uid="{00000000-0005-0000-0000-000073000000}"/>
    <cellStyle name="표준_AWE-PDM" xfId="221" xr:uid="{00000000-0005-0000-0000-000074000000}"/>
    <cellStyle name="一般_2008-10-28 Long Term Schedule CTS SVC" xfId="87" xr:uid="{00000000-0005-0000-0000-000075000000}"/>
    <cellStyle name="千位分隔[0] 2" xfId="216" xr:uid="{00000000-0005-0000-0000-000076000000}"/>
    <cellStyle name="千位分隔[0]_AEN and AES PFS(200803)-国内挂港节省4小时 2" xfId="30" xr:uid="{00000000-0005-0000-0000-000077000000}"/>
    <cellStyle name="好" xfId="88" xr:uid="{00000000-0005-0000-0000-000078000000}"/>
    <cellStyle name="好 2" xfId="244" xr:uid="{00000000-0005-0000-0000-000079000000}"/>
    <cellStyle name="好_MED WB ARB 1st Quarter 2013" xfId="89" xr:uid="{00000000-0005-0000-0000-00007A000000}"/>
    <cellStyle name="好_MED WB ARB 1st Quarter 2013 2" xfId="245" xr:uid="{00000000-0005-0000-0000-00007B000000}"/>
    <cellStyle name="好_MED WB ARB 1st Quarter 2015" xfId="52" xr:uid="{00000000-0005-0000-0000-00007C000000}"/>
    <cellStyle name="好_MED WB ARB 1st Quarter 2015 2" xfId="246" xr:uid="{00000000-0005-0000-0000-00007D000000}"/>
    <cellStyle name="好_MED WB ARB 1st Quarter 2015v2" xfId="90" xr:uid="{00000000-0005-0000-0000-00007E000000}"/>
    <cellStyle name="好_MED WB ARB 1st Quarter 2015v2 2" xfId="247" xr:uid="{00000000-0005-0000-0000-00007F000000}"/>
    <cellStyle name="好_MED WB ARB 2nd Quarter 2014" xfId="41" xr:uid="{00000000-0005-0000-0000-000080000000}"/>
    <cellStyle name="好_MED WB ARB 2nd Quarter 2014 2" xfId="248" xr:uid="{00000000-0005-0000-0000-000081000000}"/>
    <cellStyle name="好_MED WB ARB 2nd Quarter 2014V2" xfId="91" xr:uid="{00000000-0005-0000-0000-000082000000}"/>
    <cellStyle name="好_MED WB ARB 2nd Quarter 2014V2 2" xfId="249" xr:uid="{00000000-0005-0000-0000-000083000000}"/>
    <cellStyle name="好_MED WB ARB 3rd Quarter 2013" xfId="92" xr:uid="{00000000-0005-0000-0000-000084000000}"/>
    <cellStyle name="好_MED WB ARB 3rd Quarter 2013 2" xfId="250" xr:uid="{00000000-0005-0000-0000-000085000000}"/>
    <cellStyle name="好_MED WB ARB 4th Quarter 2013V1" xfId="93" xr:uid="{00000000-0005-0000-0000-000086000000}"/>
    <cellStyle name="好_MED WB ARB 4th Quarter 2013V1 2" xfId="251" xr:uid="{00000000-0005-0000-0000-000087000000}"/>
    <cellStyle name="好_NW EUR SVC Westbound RF Arbitraries 2nd Qtr 2014" xfId="94" xr:uid="{00000000-0005-0000-0000-000088000000}"/>
    <cellStyle name="好_NW EUR SVC Westbound RF Arbitraries 2nd Qtr 2014 2" xfId="252" xr:uid="{00000000-0005-0000-0000-000089000000}"/>
    <cellStyle name="好_NW EUR SVC Westbound RF Arbitraries 3rd Qtr 2013" xfId="95" xr:uid="{00000000-0005-0000-0000-00008A000000}"/>
    <cellStyle name="好_NW EUR SVC Westbound RF Arbitraries 3rd Qtr 2013 2" xfId="253" xr:uid="{00000000-0005-0000-0000-00008B000000}"/>
    <cellStyle name="好_NW EUR SVC Westbound RF Arbitraries 3rd Qtr 2014" xfId="96" xr:uid="{00000000-0005-0000-0000-00008C000000}"/>
    <cellStyle name="好_NW EUR SVC Westbound RF Arbitraries 3rd Qtr 2014 2" xfId="254" xr:uid="{00000000-0005-0000-0000-00008D000000}"/>
    <cellStyle name="好_NWE 2011 3rd qu WB ARB proposal" xfId="97" xr:uid="{00000000-0005-0000-0000-00008E000000}"/>
    <cellStyle name="好_NWE 2011 3rd qu WB ARB proposal 2" xfId="255" xr:uid="{00000000-0005-0000-0000-00008F000000}"/>
    <cellStyle name="好_NWE 2011 4thQ WB ARB proposal" xfId="98" xr:uid="{00000000-0005-0000-0000-000090000000}"/>
    <cellStyle name="好_NWE 2011 4thQ WB ARB proposal 2" xfId="256" xr:uid="{00000000-0005-0000-0000-000091000000}"/>
    <cellStyle name="好_NWE WB ARB 1st Quarter 2013" xfId="99" xr:uid="{00000000-0005-0000-0000-000092000000}"/>
    <cellStyle name="好_NWE WB ARB 1st Quarter 2013 2" xfId="257" xr:uid="{00000000-0005-0000-0000-000093000000}"/>
    <cellStyle name="好_NWE WB ARB 1st Quarter 2013V2" xfId="100" xr:uid="{00000000-0005-0000-0000-000094000000}"/>
    <cellStyle name="好_NWE WB ARB 1st Quarter 2013V2 2" xfId="258" xr:uid="{00000000-0005-0000-0000-000095000000}"/>
    <cellStyle name="好_NWE WB ARB 1st Quarter 2014" xfId="47" xr:uid="{00000000-0005-0000-0000-000096000000}"/>
    <cellStyle name="好_NWE WB ARB 1st Quarter 2014 2" xfId="259" xr:uid="{00000000-0005-0000-0000-000097000000}"/>
    <cellStyle name="好_NWE WB ARB 2nd Quarter 2012 proposals" xfId="101" xr:uid="{00000000-0005-0000-0000-000098000000}"/>
    <cellStyle name="好_NWE WB ARB 2nd Quarter 2012 proposals 2" xfId="260" xr:uid="{00000000-0005-0000-0000-000099000000}"/>
    <cellStyle name="好_NWE WB ARB 2nd Quarter 2013" xfId="81" xr:uid="{00000000-0005-0000-0000-00009A000000}"/>
    <cellStyle name="好_NWE WB ARB 2nd Quarter 2013 2" xfId="261" xr:uid="{00000000-0005-0000-0000-00009B000000}"/>
    <cellStyle name="好_NWE WB ARB 2nd Quarter 2013 V1" xfId="103" xr:uid="{00000000-0005-0000-0000-00009C000000}"/>
    <cellStyle name="好_NWE WB ARB 2nd Quarter 2013 V1 2" xfId="262" xr:uid="{00000000-0005-0000-0000-00009D000000}"/>
    <cellStyle name="好_NWE WB ARB 2nd Quarter 2013 V4" xfId="104" xr:uid="{00000000-0005-0000-0000-00009E000000}"/>
    <cellStyle name="好_NWE WB ARB 2nd Quarter 2013 V4 2" xfId="263" xr:uid="{00000000-0005-0000-0000-00009F000000}"/>
    <cellStyle name="好_NWE WB ARB 2nd Quarter 2014(20140529-20140630)" xfId="105" xr:uid="{00000000-0005-0000-0000-0000A0000000}"/>
    <cellStyle name="好_NWE WB ARB 2nd Quarter 2014(20140529-20140630) 2" xfId="264" xr:uid="{00000000-0005-0000-0000-0000A1000000}"/>
    <cellStyle name="好_NWE WB ARB 2nd Quarter 2014v2" xfId="106" xr:uid="{00000000-0005-0000-0000-0000A2000000}"/>
    <cellStyle name="好_NWE WB ARB 2nd Quarter 2014v2 2" xfId="265" xr:uid="{00000000-0005-0000-0000-0000A3000000}"/>
    <cellStyle name="好_NWE WB ARB 2nd Quarter 2014v3 (1)" xfId="107" xr:uid="{00000000-0005-0000-0000-0000A4000000}"/>
    <cellStyle name="好_NWE WB ARB 2nd Quarter 2014v3 (1) 2" xfId="266" xr:uid="{00000000-0005-0000-0000-0000A5000000}"/>
    <cellStyle name="好_NWE WB ARB 3rd Quarter 2012" xfId="108" xr:uid="{00000000-0005-0000-0000-0000A6000000}"/>
    <cellStyle name="好_NWE WB ARB 3rd Quarter 2012 2" xfId="267" xr:uid="{00000000-0005-0000-0000-0000A7000000}"/>
    <cellStyle name="好_NWE WB ARB 3rd Quarter 2013" xfId="109" xr:uid="{00000000-0005-0000-0000-0000A8000000}"/>
    <cellStyle name="好_NWE WB ARB 3rd Quarter 2013 2" xfId="268" xr:uid="{00000000-0005-0000-0000-0000A9000000}"/>
    <cellStyle name="好_NWE WB ARB 3rd Quarter 2014" xfId="110" xr:uid="{00000000-0005-0000-0000-0000AA000000}"/>
    <cellStyle name="好_NWE WB ARB 3rd Quarter 2014 2" xfId="269" xr:uid="{00000000-0005-0000-0000-0000AB000000}"/>
    <cellStyle name="好_NWE WB ARB 4th Quarter 2012" xfId="111" xr:uid="{00000000-0005-0000-0000-0000AC000000}"/>
    <cellStyle name="好_NWE WB ARB 4th Quarter 2012 2" xfId="270" xr:uid="{00000000-0005-0000-0000-0000AD000000}"/>
    <cellStyle name="好_NWE WB ARB 4th Quarter 2012 update" xfId="112" xr:uid="{00000000-0005-0000-0000-0000AE000000}"/>
    <cellStyle name="好_NWE WB ARB 4th Quarter 2012 update 2" xfId="271" xr:uid="{00000000-0005-0000-0000-0000AF000000}"/>
    <cellStyle name="好_NWE WB ARB 4th Quarter 2013" xfId="113" xr:uid="{00000000-0005-0000-0000-0000B0000000}"/>
    <cellStyle name="好_NWE WB ARB 4th Quarter 2013 2" xfId="272" xr:uid="{00000000-0005-0000-0000-0000B1000000}"/>
    <cellStyle name="好_NWE WB ARB 4th Quarter 2014" xfId="114" xr:uid="{00000000-0005-0000-0000-0000B2000000}"/>
    <cellStyle name="好_NWE WB ARB 4th Quarter 2014 2" xfId="273" xr:uid="{00000000-0005-0000-0000-0000B3000000}"/>
    <cellStyle name="好_NWE WB ARB NOV 25-DEC 31 2011" xfId="50" xr:uid="{00000000-0005-0000-0000-0000B4000000}"/>
    <cellStyle name="好_NWE WB ARB NOV 25-DEC 31 2011 2" xfId="274" xr:uid="{00000000-0005-0000-0000-0000B5000000}"/>
    <cellStyle name="好_NWE WB ARB Q1 2012" xfId="40" xr:uid="{00000000-0005-0000-0000-0000B6000000}"/>
    <cellStyle name="好_NWE WB ARB Q1 2012 2" xfId="275" xr:uid="{00000000-0005-0000-0000-0000B7000000}"/>
    <cellStyle name="好_REVISED NWE WB ARB 3rd Quarter 2013" xfId="115" xr:uid="{00000000-0005-0000-0000-0000B8000000}"/>
    <cellStyle name="好_REVISED NWE WB ARB 3rd Quarter 2013 2" xfId="276" xr:uid="{00000000-0005-0000-0000-0000B9000000}"/>
    <cellStyle name="好_UPDATED NWE WB ARB 1st Quarter 2013" xfId="54" xr:uid="{00000000-0005-0000-0000-0000BA000000}"/>
    <cellStyle name="好_UPDATED NWE WB ARB 1st Quarter 2013 2" xfId="277" xr:uid="{00000000-0005-0000-0000-0000BB000000}"/>
    <cellStyle name="差" xfId="116" xr:uid="{00000000-0005-0000-0000-0000BC000000}"/>
    <cellStyle name="差 2" xfId="278" xr:uid="{00000000-0005-0000-0000-0000BD000000}"/>
    <cellStyle name="差_MED WB ARB 1st Quarter 2013" xfId="117" xr:uid="{00000000-0005-0000-0000-0000BE000000}"/>
    <cellStyle name="差_MED WB ARB 1st Quarter 2013 2" xfId="279" xr:uid="{00000000-0005-0000-0000-0000BF000000}"/>
    <cellStyle name="差_MED WB ARB 1st Quarter 2015" xfId="118" xr:uid="{00000000-0005-0000-0000-0000C0000000}"/>
    <cellStyle name="差_MED WB ARB 1st Quarter 2015 2" xfId="280" xr:uid="{00000000-0005-0000-0000-0000C1000000}"/>
    <cellStyle name="差_MED WB ARB 1st Quarter 2015v2" xfId="119" xr:uid="{00000000-0005-0000-0000-0000C2000000}"/>
    <cellStyle name="差_MED WB ARB 1st Quarter 2015v2 2" xfId="281" xr:uid="{00000000-0005-0000-0000-0000C3000000}"/>
    <cellStyle name="差_MED WB ARB 2nd Quarter 2014" xfId="121" xr:uid="{00000000-0005-0000-0000-0000C4000000}"/>
    <cellStyle name="差_MED WB ARB 2nd Quarter 2014 2" xfId="282" xr:uid="{00000000-0005-0000-0000-0000C5000000}"/>
    <cellStyle name="差_MED WB ARB 2nd Quarter 2014V2" xfId="120" xr:uid="{00000000-0005-0000-0000-0000C6000000}"/>
    <cellStyle name="差_MED WB ARB 2nd Quarter 2014V2 2" xfId="283" xr:uid="{00000000-0005-0000-0000-0000C7000000}"/>
    <cellStyle name="差_MED WB ARB 3rd Quarter 2013" xfId="122" xr:uid="{00000000-0005-0000-0000-0000C8000000}"/>
    <cellStyle name="差_MED WB ARB 3rd Quarter 2013 2" xfId="284" xr:uid="{00000000-0005-0000-0000-0000C9000000}"/>
    <cellStyle name="差_MED WB ARB 4th Quarter 2013V1" xfId="123" xr:uid="{00000000-0005-0000-0000-0000CA000000}"/>
    <cellStyle name="差_MED WB ARB 4th Quarter 2013V1 2" xfId="285" xr:uid="{00000000-0005-0000-0000-0000CB000000}"/>
    <cellStyle name="差_NW EUR SVC Westbound RF Arbitraries 2nd Qtr 2014" xfId="124" xr:uid="{00000000-0005-0000-0000-0000CC000000}"/>
    <cellStyle name="差_NW EUR SVC Westbound RF Arbitraries 2nd Qtr 2014 2" xfId="286" xr:uid="{00000000-0005-0000-0000-0000CD000000}"/>
    <cellStyle name="差_NW EUR SVC Westbound RF Arbitraries 3rd Qtr 2013" xfId="49" xr:uid="{00000000-0005-0000-0000-0000CE000000}"/>
    <cellStyle name="差_NW EUR SVC Westbound RF Arbitraries 3rd Qtr 2013 2" xfId="287" xr:uid="{00000000-0005-0000-0000-0000CF000000}"/>
    <cellStyle name="差_NW EUR SVC Westbound RF Arbitraries 3rd Qtr 2014" xfId="125" xr:uid="{00000000-0005-0000-0000-0000D0000000}"/>
    <cellStyle name="差_NW EUR SVC Westbound RF Arbitraries 3rd Qtr 2014 2" xfId="288" xr:uid="{00000000-0005-0000-0000-0000D1000000}"/>
    <cellStyle name="差_NWE 2011 3rd qu WB ARB proposal" xfId="127" xr:uid="{00000000-0005-0000-0000-0000D2000000}"/>
    <cellStyle name="差_NWE 2011 3rd qu WB ARB proposal 2" xfId="289" xr:uid="{00000000-0005-0000-0000-0000D3000000}"/>
    <cellStyle name="差_NWE 2011 4thQ WB ARB proposal" xfId="128" xr:uid="{00000000-0005-0000-0000-0000D4000000}"/>
    <cellStyle name="差_NWE 2011 4thQ WB ARB proposal 2" xfId="290" xr:uid="{00000000-0005-0000-0000-0000D5000000}"/>
    <cellStyle name="差_NWE WB ARB 1st Quarter 2013" xfId="129" xr:uid="{00000000-0005-0000-0000-0000D6000000}"/>
    <cellStyle name="差_NWE WB ARB 1st Quarter 2013 2" xfId="291" xr:uid="{00000000-0005-0000-0000-0000D7000000}"/>
    <cellStyle name="差_NWE WB ARB 1st Quarter 2013V2" xfId="48" xr:uid="{00000000-0005-0000-0000-0000D8000000}"/>
    <cellStyle name="差_NWE WB ARB 1st Quarter 2013V2 2" xfId="292" xr:uid="{00000000-0005-0000-0000-0000D9000000}"/>
    <cellStyle name="差_NWE WB ARB 1st Quarter 2014" xfId="130" xr:uid="{00000000-0005-0000-0000-0000DA000000}"/>
    <cellStyle name="差_NWE WB ARB 1st Quarter 2014 2" xfId="293" xr:uid="{00000000-0005-0000-0000-0000DB000000}"/>
    <cellStyle name="差_NWE WB ARB 2nd Quarter 2012 proposals" xfId="131" xr:uid="{00000000-0005-0000-0000-0000DC000000}"/>
    <cellStyle name="差_NWE WB ARB 2nd Quarter 2012 proposals 2" xfId="294" xr:uid="{00000000-0005-0000-0000-0000DD000000}"/>
    <cellStyle name="差_NWE WB ARB 2nd Quarter 2013" xfId="132" xr:uid="{00000000-0005-0000-0000-0000DE000000}"/>
    <cellStyle name="差_NWE WB ARB 2nd Quarter 2013 2" xfId="295" xr:uid="{00000000-0005-0000-0000-0000DF000000}"/>
    <cellStyle name="差_NWE WB ARB 2nd Quarter 2013 V1" xfId="133" xr:uid="{00000000-0005-0000-0000-0000E0000000}"/>
    <cellStyle name="差_NWE WB ARB 2nd Quarter 2013 V1 2" xfId="296" xr:uid="{00000000-0005-0000-0000-0000E1000000}"/>
    <cellStyle name="差_NWE WB ARB 2nd Quarter 2013 V4" xfId="102" xr:uid="{00000000-0005-0000-0000-0000E2000000}"/>
    <cellStyle name="差_NWE WB ARB 2nd Quarter 2013 V4 2" xfId="297" xr:uid="{00000000-0005-0000-0000-0000E3000000}"/>
    <cellStyle name="差_NWE WB ARB 2nd Quarter 2014(20140529-20140630)" xfId="134" xr:uid="{00000000-0005-0000-0000-0000E4000000}"/>
    <cellStyle name="差_NWE WB ARB 2nd Quarter 2014(20140529-20140630) 2" xfId="298" xr:uid="{00000000-0005-0000-0000-0000E5000000}"/>
    <cellStyle name="差_NWE WB ARB 2nd Quarter 2014v2" xfId="55" xr:uid="{00000000-0005-0000-0000-0000E6000000}"/>
    <cellStyle name="差_NWE WB ARB 2nd Quarter 2014v2 2" xfId="299" xr:uid="{00000000-0005-0000-0000-0000E7000000}"/>
    <cellStyle name="差_NWE WB ARB 2nd Quarter 2014v3 (1)" xfId="135" xr:uid="{00000000-0005-0000-0000-0000E8000000}"/>
    <cellStyle name="差_NWE WB ARB 2nd Quarter 2014v3 (1) 2" xfId="300" xr:uid="{00000000-0005-0000-0000-0000E9000000}"/>
    <cellStyle name="差_NWE WB ARB 3rd Quarter 2012" xfId="137" xr:uid="{00000000-0005-0000-0000-0000EA000000}"/>
    <cellStyle name="差_NWE WB ARB 3rd Quarter 2012 2" xfId="301" xr:uid="{00000000-0005-0000-0000-0000EB000000}"/>
    <cellStyle name="差_NWE WB ARB 3rd Quarter 2013" xfId="126" xr:uid="{00000000-0005-0000-0000-0000EC000000}"/>
    <cellStyle name="差_NWE WB ARB 3rd Quarter 2013 2" xfId="302" xr:uid="{00000000-0005-0000-0000-0000ED000000}"/>
    <cellStyle name="差_NWE WB ARB 3rd Quarter 2014" xfId="138" xr:uid="{00000000-0005-0000-0000-0000EE000000}"/>
    <cellStyle name="差_NWE WB ARB 3rd Quarter 2014 2" xfId="303" xr:uid="{00000000-0005-0000-0000-0000EF000000}"/>
    <cellStyle name="差_NWE WB ARB 4th Quarter 2012" xfId="139" xr:uid="{00000000-0005-0000-0000-0000F0000000}"/>
    <cellStyle name="差_NWE WB ARB 4th Quarter 2012 2" xfId="304" xr:uid="{00000000-0005-0000-0000-0000F1000000}"/>
    <cellStyle name="差_NWE WB ARB 4th Quarter 2012 update" xfId="140" xr:uid="{00000000-0005-0000-0000-0000F2000000}"/>
    <cellStyle name="差_NWE WB ARB 4th Quarter 2012 update 2" xfId="305" xr:uid="{00000000-0005-0000-0000-0000F3000000}"/>
    <cellStyle name="差_NWE WB ARB 4th Quarter 2013" xfId="141" xr:uid="{00000000-0005-0000-0000-0000F4000000}"/>
    <cellStyle name="差_NWE WB ARB 4th Quarter 2013 2" xfId="306" xr:uid="{00000000-0005-0000-0000-0000F5000000}"/>
    <cellStyle name="差_NWE WB ARB 4th Quarter 2014" xfId="142" xr:uid="{00000000-0005-0000-0000-0000F6000000}"/>
    <cellStyle name="差_NWE WB ARB 4th Quarter 2014 2" xfId="307" xr:uid="{00000000-0005-0000-0000-0000F7000000}"/>
    <cellStyle name="差_NWE WB ARB NOV 25-DEC 31 2011" xfId="143" xr:uid="{00000000-0005-0000-0000-0000F8000000}"/>
    <cellStyle name="差_NWE WB ARB NOV 25-DEC 31 2011 2" xfId="308" xr:uid="{00000000-0005-0000-0000-0000F9000000}"/>
    <cellStyle name="差_NWE WB ARB Q1 2012" xfId="144" xr:uid="{00000000-0005-0000-0000-0000FA000000}"/>
    <cellStyle name="差_NWE WB ARB Q1 2012 2" xfId="309" xr:uid="{00000000-0005-0000-0000-0000FB000000}"/>
    <cellStyle name="差_REVISED NWE WB ARB 3rd Quarter 2013" xfId="145" xr:uid="{00000000-0005-0000-0000-0000FC000000}"/>
    <cellStyle name="差_REVISED NWE WB ARB 3rd Quarter 2013 2" xfId="310" xr:uid="{00000000-0005-0000-0000-0000FD000000}"/>
    <cellStyle name="差_UPDATED NWE WB ARB 1st Quarter 2013" xfId="146" xr:uid="{00000000-0005-0000-0000-0000FE000000}"/>
    <cellStyle name="差_UPDATED NWE WB ARB 1st Quarter 2013 2" xfId="311" xr:uid="{00000000-0005-0000-0000-0000FF000000}"/>
    <cellStyle name="常规 2" xfId="14" xr:uid="{00000000-0005-0000-0000-000000010000}"/>
    <cellStyle name="常规 2 2" xfId="6" xr:uid="{00000000-0005-0000-0000-000001010000}"/>
    <cellStyle name="常规 2 2 2" xfId="147" xr:uid="{00000000-0005-0000-0000-000002010000}"/>
    <cellStyle name="常规 2 2 3" xfId="53" xr:uid="{00000000-0005-0000-0000-000003010000}"/>
    <cellStyle name="常规 2 2 4" xfId="207" xr:uid="{00000000-0005-0000-0000-000004010000}"/>
    <cellStyle name="常规 2 2 5" xfId="22" xr:uid="{00000000-0005-0000-0000-000005010000}"/>
    <cellStyle name="常规 2 3" xfId="23" xr:uid="{00000000-0005-0000-0000-000006010000}"/>
    <cellStyle name="常规 2 3 2" xfId="46" xr:uid="{00000000-0005-0000-0000-000007010000}"/>
    <cellStyle name="常规 2 4" xfId="42" xr:uid="{00000000-0005-0000-0000-000008010000}"/>
    <cellStyle name="常规 2 5" xfId="206" xr:uid="{00000000-0005-0000-0000-000009010000}"/>
    <cellStyle name="常规 2_Xl0001226" xfId="148" xr:uid="{00000000-0005-0000-0000-00000A010000}"/>
    <cellStyle name="常规 21 2 2 2" xfId="149" xr:uid="{00000000-0005-0000-0000-00000B010000}"/>
    <cellStyle name="常规 3" xfId="7" xr:uid="{00000000-0005-0000-0000-00000C010000}"/>
    <cellStyle name="常规 3 13" xfId="151" xr:uid="{00000000-0005-0000-0000-00000D010000}"/>
    <cellStyle name="常规 3 2" xfId="24" xr:uid="{00000000-0005-0000-0000-00000E010000}"/>
    <cellStyle name="常规 3 2 2" xfId="79" xr:uid="{00000000-0005-0000-0000-00000F010000}"/>
    <cellStyle name="常规 3 2 2 2" xfId="37" xr:uid="{00000000-0005-0000-0000-000010010000}"/>
    <cellStyle name="常规 3 2 2 2 2" xfId="312" xr:uid="{00000000-0005-0000-0000-000011010000}"/>
    <cellStyle name="常规 3 3" xfId="20" xr:uid="{00000000-0005-0000-0000-000012010000}"/>
    <cellStyle name="常规 3 4" xfId="28" xr:uid="{00000000-0005-0000-0000-000013010000}"/>
    <cellStyle name="常规 3 5" xfId="150" xr:uid="{00000000-0005-0000-0000-000014010000}"/>
    <cellStyle name="常规 3 6" xfId="208" xr:uid="{00000000-0005-0000-0000-000015010000}"/>
    <cellStyle name="常规 3 7" xfId="15" xr:uid="{00000000-0005-0000-0000-000016010000}"/>
    <cellStyle name="常规 4" xfId="16" xr:uid="{00000000-0005-0000-0000-000017010000}"/>
    <cellStyle name="常规 4 2" xfId="29" xr:uid="{00000000-0005-0000-0000-000018010000}"/>
    <cellStyle name="常规 4 2 2" xfId="18" xr:uid="{00000000-0005-0000-0000-000019010000}"/>
    <cellStyle name="常规 4 3" xfId="152" xr:uid="{00000000-0005-0000-0000-00001A010000}"/>
    <cellStyle name="常规 4 4" xfId="209" xr:uid="{00000000-0005-0000-0000-00001B010000}"/>
    <cellStyle name="常规 5" xfId="210" xr:uid="{00000000-0005-0000-0000-00001C010000}"/>
    <cellStyle name="常规 6" xfId="211" xr:uid="{00000000-0005-0000-0000-00001D010000}"/>
    <cellStyle name="常规 7" xfId="212" xr:uid="{00000000-0005-0000-0000-00001E010000}"/>
    <cellStyle name="常规 7 2" xfId="213" xr:uid="{00000000-0005-0000-0000-00001F010000}"/>
    <cellStyle name="常规 8" xfId="214" xr:uid="{00000000-0005-0000-0000-000020010000}"/>
    <cellStyle name="常规_2007-2008年航线运力调整1121－交欧贸更新8改9_2011年预算-交计划运营20110223_2011年预算-交计划运营20110228" xfId="17" xr:uid="{00000000-0005-0000-0000-000021010000}"/>
    <cellStyle name="强调文字颜色 1" xfId="153" xr:uid="{00000000-0005-0000-0000-000022010000}"/>
    <cellStyle name="强调文字颜色 1 2" xfId="313" xr:uid="{00000000-0005-0000-0000-000023010000}"/>
    <cellStyle name="强调文字颜色 2" xfId="39" xr:uid="{00000000-0005-0000-0000-000024010000}"/>
    <cellStyle name="强调文字颜色 2 2" xfId="314" xr:uid="{00000000-0005-0000-0000-000025010000}"/>
    <cellStyle name="强调文字颜色 3" xfId="154" xr:uid="{00000000-0005-0000-0000-000026010000}"/>
    <cellStyle name="强调文字颜色 3 2" xfId="315" xr:uid="{00000000-0005-0000-0000-000027010000}"/>
    <cellStyle name="强调文字颜色 4" xfId="155" xr:uid="{00000000-0005-0000-0000-000028010000}"/>
    <cellStyle name="强调文字颜色 4 2" xfId="316" xr:uid="{00000000-0005-0000-0000-000029010000}"/>
    <cellStyle name="强调文字颜色 5" xfId="156" xr:uid="{00000000-0005-0000-0000-00002A010000}"/>
    <cellStyle name="强调文字颜色 5 2" xfId="317" xr:uid="{00000000-0005-0000-0000-00002B010000}"/>
    <cellStyle name="强调文字颜色 6" xfId="157" xr:uid="{00000000-0005-0000-0000-00002C010000}"/>
    <cellStyle name="强调文字颜色 6 2" xfId="318" xr:uid="{00000000-0005-0000-0000-00002D010000}"/>
    <cellStyle name="标题" xfId="158" xr:uid="{00000000-0005-0000-0000-00002E010000}"/>
    <cellStyle name="标题 1" xfId="159" xr:uid="{00000000-0005-0000-0000-00002F010000}"/>
    <cellStyle name="标题 2" xfId="160" xr:uid="{00000000-0005-0000-0000-000030010000}"/>
    <cellStyle name="标题 3" xfId="161" xr:uid="{00000000-0005-0000-0000-000031010000}"/>
    <cellStyle name="标题 4" xfId="71" xr:uid="{00000000-0005-0000-0000-000032010000}"/>
    <cellStyle name="标题_MED WB ARB 1st Quarter 2013" xfId="162" xr:uid="{00000000-0005-0000-0000-000033010000}"/>
    <cellStyle name="检查单元格" xfId="163" xr:uid="{00000000-0005-0000-0000-000034010000}"/>
    <cellStyle name="检查单元格 2" xfId="319" xr:uid="{00000000-0005-0000-0000-000035010000}"/>
    <cellStyle name="標準_proforma of PNW 2011" xfId="27" xr:uid="{00000000-0005-0000-0000-000036010000}"/>
    <cellStyle name="汇总" xfId="73" xr:uid="{00000000-0005-0000-0000-000037010000}"/>
    <cellStyle name="汇总 2" xfId="325" xr:uid="{00000000-0005-0000-0000-000038010000}"/>
    <cellStyle name="汇总 2 2" xfId="332" xr:uid="{A47A75C6-ECAC-4F91-8117-E9391644D0EE}"/>
    <cellStyle name="汇总 3" xfId="335" xr:uid="{D789826D-76ED-4772-BE83-F6C4DB9E2064}"/>
    <cellStyle name="注释" xfId="164" xr:uid="{00000000-0005-0000-0000-000039010000}"/>
    <cellStyle name="注释 2" xfId="320" xr:uid="{00000000-0005-0000-0000-00003A010000}"/>
    <cellStyle name="注释 2 2" xfId="340" xr:uid="{DA6DF175-0FF3-45F3-9881-737B3FBC1F2A}"/>
    <cellStyle name="注释 2 2 2" xfId="348" xr:uid="{7E9FD3D0-B0EB-4FCC-8D85-38AB0B18B938}"/>
    <cellStyle name="注释 2 3" xfId="337" xr:uid="{59DACBBB-7E0A-4A7E-ACF7-83658CC86888}"/>
    <cellStyle name="注释 3" xfId="329" xr:uid="{00000000-0005-0000-0000-00003B010000}"/>
    <cellStyle name="注释 3 2" xfId="347" xr:uid="{2125EC18-C9A0-4E7C-B5DE-BD2B0AC03590}"/>
    <cellStyle name="注释 4" xfId="339" xr:uid="{8F4234FD-8FA2-462D-9228-08C48F653C96}"/>
    <cellStyle name="解释性文本" xfId="136" xr:uid="{00000000-0005-0000-0000-00003C010000}"/>
    <cellStyle name="警告文本" xfId="165" xr:uid="{00000000-0005-0000-0000-00003D010000}"/>
    <cellStyle name="计算" xfId="44" xr:uid="{00000000-0005-0000-0000-00003E010000}"/>
    <cellStyle name="计算 2" xfId="321" xr:uid="{00000000-0005-0000-0000-00003F010000}"/>
    <cellStyle name="计算 2 2" xfId="341" xr:uid="{1283F71A-B253-40C3-9E85-A1337E9BD30C}"/>
    <cellStyle name="计算 2 2 2" xfId="349" xr:uid="{60E29505-1186-4C82-B51C-17F07F2DFF0B}"/>
    <cellStyle name="计算 2 3" xfId="333" xr:uid="{31A9F013-3EE2-488F-8B19-008D32312531}"/>
    <cellStyle name="计算 3" xfId="326" xr:uid="{00000000-0005-0000-0000-000040010000}"/>
    <cellStyle name="计算 3 2" xfId="344" xr:uid="{5EBE42F4-A6A9-4590-AE0D-4703E602291B}"/>
    <cellStyle name="计算 4" xfId="330" xr:uid="{1E0B20B0-BD50-4D5D-BA7F-4835D30B9CBA}"/>
    <cellStyle name="超链接 2" xfId="215" xr:uid="{00000000-0005-0000-0000-000041010000}"/>
    <cellStyle name="输入" xfId="166" xr:uid="{00000000-0005-0000-0000-000042010000}"/>
    <cellStyle name="输入 2" xfId="322" xr:uid="{00000000-0005-0000-0000-000043010000}"/>
    <cellStyle name="输入 2 2" xfId="342" xr:uid="{6411F7CA-6F73-4C90-B35E-B67FDA827C28}"/>
    <cellStyle name="输入 2 2 2" xfId="350" xr:uid="{587D076B-7E4E-430C-B513-CA3E644E572B}"/>
    <cellStyle name="输入 2 3" xfId="336" xr:uid="{8ECA79E3-0002-4CC4-A624-3F3150BFABAD}"/>
    <cellStyle name="输入 3" xfId="328" xr:uid="{00000000-0005-0000-0000-000044010000}"/>
    <cellStyle name="输入 3 2" xfId="346" xr:uid="{C9E8C300-4C93-45AC-81AC-853AAF3B903D}"/>
    <cellStyle name="输入 4" xfId="338" xr:uid="{998A13DF-03AE-4465-B5EE-B7C6A3AB92C9}"/>
    <cellStyle name="输出" xfId="167" xr:uid="{00000000-0005-0000-0000-000045010000}"/>
    <cellStyle name="输出 2" xfId="323" xr:uid="{00000000-0005-0000-0000-000046010000}"/>
    <cellStyle name="输出 2 2" xfId="343" xr:uid="{ECEA15F1-C868-4962-AAB7-5B086668BE84}"/>
    <cellStyle name="输出 2 2 2" xfId="351" xr:uid="{7B2BD8B9-7DCB-4F95-9366-591879135F34}"/>
    <cellStyle name="输出 2 3" xfId="331" xr:uid="{899B76B6-F275-4B17-8349-1891F8B31D13}"/>
    <cellStyle name="输出 3" xfId="327" xr:uid="{00000000-0005-0000-0000-000047010000}"/>
    <cellStyle name="输出 3 2" xfId="345" xr:uid="{B92D8836-2FCF-4F6B-97CB-B4937AA05342}"/>
    <cellStyle name="输出 4" xfId="334" xr:uid="{89EAB38E-3F60-4741-A798-7760F570AC60}"/>
    <cellStyle name="适中" xfId="43" xr:uid="{00000000-0005-0000-0000-000048010000}"/>
    <cellStyle name="适中 2" xfId="324" xr:uid="{00000000-0005-0000-0000-000049010000}"/>
    <cellStyle name="链接单元格" xfId="168" xr:uid="{00000000-0005-0000-0000-00004A010000}"/>
  </cellStyles>
  <dxfs count="8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525252"/>
      <color rgb="FF0000FF"/>
      <color rgb="FF0070C0"/>
      <color rgb="FF008000"/>
      <color rgb="FFFFFFFF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cid:image003.png@01DC691B.98AC62A0" TargetMode="External"/><Relationship Id="rId3" Type="http://schemas.openxmlformats.org/officeDocument/2006/relationships/hyperlink" Target="#'EU non-base Port'!A1"/><Relationship Id="rId7" Type="http://schemas.openxmlformats.org/officeDocument/2006/relationships/image" Target="../media/image1.png"/><Relationship Id="rId2" Type="http://schemas.openxmlformats.org/officeDocument/2006/relationships/hyperlink" Target="#'NORTH EUROPE-TRANSIT SVC'!A1"/><Relationship Id="rId1" Type="http://schemas.openxmlformats.org/officeDocument/2006/relationships/hyperlink" Target="#'NORTH EUROPE-DIRECT SVC'!A1"/><Relationship Id="rId6" Type="http://schemas.openxmlformats.org/officeDocument/2006/relationships/hyperlink" Target="#'PIR Shuttle Train CY Service'!A1"/><Relationship Id="rId5" Type="http://schemas.openxmlformats.org/officeDocument/2006/relationships/hyperlink" Target="#'MED non-base port'!A1"/><Relationship Id="rId10" Type="http://schemas.openxmlformats.org/officeDocument/2006/relationships/hyperlink" Target="#'MEDITERRANEAN-DIRECT SVC'!A1"/><Relationship Id="rId4" Type="http://schemas.openxmlformats.org/officeDocument/2006/relationships/hyperlink" Target="#'MED-ADRIATIC SEA-BLACK SEA'!A1"/><Relationship Id="rId9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142875</xdr:rowOff>
    </xdr:from>
    <xdr:to>
      <xdr:col>0</xdr:col>
      <xdr:colOff>1924050</xdr:colOff>
      <xdr:row>7</xdr:row>
      <xdr:rowOff>47625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096C03-B8EA-4ED0-8ABF-0D3C8FFE47D5}"/>
            </a:ext>
          </a:extLst>
        </xdr:cNvPr>
        <xdr:cNvSpPr/>
      </xdr:nvSpPr>
      <xdr:spPr>
        <a:xfrm>
          <a:off x="0" y="590550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NORTH EUROPE-DIRECT SVC</a:t>
          </a:r>
        </a:p>
      </xdr:txBody>
    </xdr:sp>
    <xdr:clientData/>
  </xdr:twoCellAnchor>
  <xdr:twoCellAnchor>
    <xdr:from>
      <xdr:col>0</xdr:col>
      <xdr:colOff>0</xdr:colOff>
      <xdr:row>8</xdr:row>
      <xdr:rowOff>142875</xdr:rowOff>
    </xdr:from>
    <xdr:to>
      <xdr:col>0</xdr:col>
      <xdr:colOff>1924050</xdr:colOff>
      <xdr:row>10</xdr:row>
      <xdr:rowOff>47625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7F469B-4134-4DA3-93E7-9FB4052BE9EE}"/>
            </a:ext>
          </a:extLst>
        </xdr:cNvPr>
        <xdr:cNvSpPr/>
      </xdr:nvSpPr>
      <xdr:spPr>
        <a:xfrm>
          <a:off x="0" y="1162050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NORTH EUROPE-TRANSIT SVC</a:t>
          </a:r>
        </a:p>
      </xdr:txBody>
    </xdr:sp>
    <xdr:clientData/>
  </xdr:twoCellAnchor>
  <xdr:twoCellAnchor>
    <xdr:from>
      <xdr:col>0</xdr:col>
      <xdr:colOff>0</xdr:colOff>
      <xdr:row>11</xdr:row>
      <xdr:rowOff>142875</xdr:rowOff>
    </xdr:from>
    <xdr:to>
      <xdr:col>0</xdr:col>
      <xdr:colOff>1924050</xdr:colOff>
      <xdr:row>13</xdr:row>
      <xdr:rowOff>47625</xdr:rowOff>
    </xdr:to>
    <xdr:sp macro="" textlink="">
      <xdr:nvSpPr>
        <xdr:cNvPr id="4" name="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4634940-7B0C-4F10-BAF6-1E88C9B940A4}"/>
            </a:ext>
          </a:extLst>
        </xdr:cNvPr>
        <xdr:cNvSpPr/>
      </xdr:nvSpPr>
      <xdr:spPr>
        <a:xfrm>
          <a:off x="0" y="1733550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EU non-base Port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1924050</xdr:colOff>
      <xdr:row>18</xdr:row>
      <xdr:rowOff>95250</xdr:rowOff>
    </xdr:to>
    <xdr:sp macro="" textlink="">
      <xdr:nvSpPr>
        <xdr:cNvPr id="5" name="Rectangl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692291-9A53-48CC-81DD-3090095B4B73}"/>
            </a:ext>
          </a:extLst>
        </xdr:cNvPr>
        <xdr:cNvSpPr/>
      </xdr:nvSpPr>
      <xdr:spPr>
        <a:xfrm>
          <a:off x="0" y="3990975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MED-ADRIATIC SEA-BLACK SEA</a:t>
          </a:r>
        </a:p>
      </xdr:txBody>
    </xdr:sp>
    <xdr:clientData/>
  </xdr:twoCellAnchor>
  <xdr:twoCellAnchor>
    <xdr:from>
      <xdr:col>0</xdr:col>
      <xdr:colOff>0</xdr:colOff>
      <xdr:row>19</xdr:row>
      <xdr:rowOff>171450</xdr:rowOff>
    </xdr:from>
    <xdr:to>
      <xdr:col>0</xdr:col>
      <xdr:colOff>1924050</xdr:colOff>
      <xdr:row>21</xdr:row>
      <xdr:rowOff>76200</xdr:rowOff>
    </xdr:to>
    <xdr:sp macro="" textlink="">
      <xdr:nvSpPr>
        <xdr:cNvPr id="6" name="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3DD644C-0386-4536-AEEA-0857EA1242D6}"/>
            </a:ext>
          </a:extLst>
        </xdr:cNvPr>
        <xdr:cNvSpPr/>
      </xdr:nvSpPr>
      <xdr:spPr>
        <a:xfrm>
          <a:off x="0" y="2905125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MED non-base port</a:t>
          </a:r>
        </a:p>
      </xdr:txBody>
    </xdr:sp>
    <xdr:clientData/>
  </xdr:twoCellAnchor>
  <xdr:twoCellAnchor>
    <xdr:from>
      <xdr:col>0</xdr:col>
      <xdr:colOff>0</xdr:colOff>
      <xdr:row>22</xdr:row>
      <xdr:rowOff>152400</xdr:rowOff>
    </xdr:from>
    <xdr:to>
      <xdr:col>0</xdr:col>
      <xdr:colOff>1924050</xdr:colOff>
      <xdr:row>24</xdr:row>
      <xdr:rowOff>57150</xdr:rowOff>
    </xdr:to>
    <xdr:sp macro="" textlink="">
      <xdr:nvSpPr>
        <xdr:cNvPr id="7" name="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1AA4601-93F9-4E22-B805-CE7CB07A89A4}"/>
            </a:ext>
          </a:extLst>
        </xdr:cNvPr>
        <xdr:cNvSpPr/>
      </xdr:nvSpPr>
      <xdr:spPr>
        <a:xfrm>
          <a:off x="0" y="3457575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PIR Shuttle Train CY Service</a:t>
          </a:r>
        </a:p>
      </xdr:txBody>
    </xdr:sp>
    <xdr:clientData/>
  </xdr:twoCellAnchor>
  <xdr:twoCellAnchor>
    <xdr:from>
      <xdr:col>0</xdr:col>
      <xdr:colOff>0</xdr:colOff>
      <xdr:row>66</xdr:row>
      <xdr:rowOff>57150</xdr:rowOff>
    </xdr:from>
    <xdr:to>
      <xdr:col>0</xdr:col>
      <xdr:colOff>1790700</xdr:colOff>
      <xdr:row>69</xdr:row>
      <xdr:rowOff>19050</xdr:rowOff>
    </xdr:to>
    <xdr:pic>
      <xdr:nvPicPr>
        <xdr:cNvPr id="9" name="Picture 1000805140">
          <a:extLst>
            <a:ext uri="{FF2B5EF4-FFF2-40B4-BE49-F238E27FC236}">
              <a16:creationId xmlns:a16="http://schemas.microsoft.com/office/drawing/2014/main" id="{4CF699E5-FCB2-4D0C-9DE4-BDBBE676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98700"/>
          <a:ext cx="179070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2209687</xdr:colOff>
      <xdr:row>3</xdr:row>
      <xdr:rowOff>85725</xdr:rowOff>
    </xdr:to>
    <xdr:pic>
      <xdr:nvPicPr>
        <xdr:cNvPr id="10" name="Picture 1252" descr="Inline image">
          <a:extLst>
            <a:ext uri="{FF2B5EF4-FFF2-40B4-BE49-F238E27FC236}">
              <a16:creationId xmlns:a16="http://schemas.microsoft.com/office/drawing/2014/main" id="{7E5DD84C-7AEF-4374-B14E-DE093F1D3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0"/>
          <a:ext cx="2209687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1924050</xdr:colOff>
      <xdr:row>15</xdr:row>
      <xdr:rowOff>95250</xdr:rowOff>
    </xdr:to>
    <xdr:sp macro="" textlink="">
      <xdr:nvSpPr>
        <xdr:cNvPr id="11" name="Rectangle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313A359-5E8A-4966-A17C-822F55001512}"/>
            </a:ext>
          </a:extLst>
        </xdr:cNvPr>
        <xdr:cNvSpPr/>
      </xdr:nvSpPr>
      <xdr:spPr>
        <a:xfrm>
          <a:off x="0" y="3419475"/>
          <a:ext cx="1924050" cy="285750"/>
        </a:xfrm>
        <a:prstGeom prst="rect">
          <a:avLst/>
        </a:prstGeom>
        <a:solidFill>
          <a:srgbClr val="4472C4"/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+mn-lt"/>
              <a:ea typeface="+mn-ea"/>
              <a:cs typeface="+mn-cs"/>
            </a:rPr>
            <a:t>MEDITERRANEAN-DIRECT SVC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1295400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F1D99425-2185-4A85-BAEC-59E43A366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190625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1295400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7D3F7047-CB02-41E0-866B-325C72450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19200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1295400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140432DB-F2AC-4F5F-B260-54B8410E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57300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1295400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EC28E4F6-5087-4DBE-9B18-4434AA1C1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573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ddung@coscon.com" TargetMode="External"/><Relationship Id="rId13" Type="http://schemas.openxmlformats.org/officeDocument/2006/relationships/hyperlink" Target="mailto:tthuyen@coscon.com" TargetMode="External"/><Relationship Id="rId3" Type="http://schemas.openxmlformats.org/officeDocument/2006/relationships/hyperlink" Target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TargetMode="External"/><Relationship Id="rId7" Type="http://schemas.openxmlformats.org/officeDocument/2006/relationships/hyperlink" Target="mailto:nhvan@coscon.com" TargetMode="External"/><Relationship Id="rId12" Type="http://schemas.openxmlformats.org/officeDocument/2006/relationships/hyperlink" Target="mailto:tthuyen@coscon.com" TargetMode="External"/><Relationship Id="rId2" Type="http://schemas.openxmlformats.org/officeDocument/2006/relationships/hyperlink" Target="https://www.facebook.com/coscoshippingvietnam" TargetMode="External"/><Relationship Id="rId1" Type="http://schemas.openxmlformats.org/officeDocument/2006/relationships/hyperlink" Target="https://world.lines.coscoshipping.com/NGS/en/home" TargetMode="External"/><Relationship Id="rId6" Type="http://schemas.openxmlformats.org/officeDocument/2006/relationships/hyperlink" Target="mailto:nhvan@coscon.com" TargetMode="External"/><Relationship Id="rId11" Type="http://schemas.openxmlformats.org/officeDocument/2006/relationships/hyperlink" Target="mailto:cnquynh@coscon.com" TargetMode="External"/><Relationship Id="rId5" Type="http://schemas.openxmlformats.org/officeDocument/2006/relationships/hyperlink" Target="https://elines.coscoshipping.com/ebusiness/" TargetMode="External"/><Relationship Id="rId10" Type="http://schemas.openxmlformats.org/officeDocument/2006/relationships/hyperlink" Target="mailto:sgn.sales@coscon.com" TargetMode="External"/><Relationship Id="rId4" Type="http://schemas.openxmlformats.org/officeDocument/2006/relationships/hyperlink" Target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TargetMode="External"/><Relationship Id="rId9" Type="http://schemas.openxmlformats.org/officeDocument/2006/relationships/hyperlink" Target="mailto:dgvinh@coscon.com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5F2D4-0B0F-460A-B91F-3B44C0999A91}">
  <dimension ref="A1:E70"/>
  <sheetViews>
    <sheetView workbookViewId="0">
      <selection activeCell="B37" sqref="B37"/>
    </sheetView>
  </sheetViews>
  <sheetFormatPr defaultRowHeight="15"/>
  <cols>
    <col min="1" max="1" width="50.140625" style="152" customWidth="1"/>
    <col min="2" max="2" width="31.7109375" style="152" bestFit="1" customWidth="1"/>
    <col min="3" max="3" width="59.140625" style="152" bestFit="1" customWidth="1"/>
    <col min="4" max="4" width="29.42578125" style="152" bestFit="1" customWidth="1"/>
    <col min="5" max="16384" width="9.140625" style="152"/>
  </cols>
  <sheetData>
    <row r="1" spans="1:5" ht="50.25">
      <c r="A1" s="309" t="s">
        <v>233</v>
      </c>
      <c r="B1" s="310"/>
      <c r="C1" s="310"/>
      <c r="D1" s="310"/>
      <c r="E1" s="310"/>
    </row>
    <row r="4" spans="1:5" ht="33.75">
      <c r="A4" s="313" t="s">
        <v>234</v>
      </c>
      <c r="B4" s="313"/>
      <c r="C4" s="313"/>
    </row>
    <row r="5" spans="1:5" ht="20.25">
      <c r="C5" s="175" t="s">
        <v>235</v>
      </c>
      <c r="D5" s="176">
        <v>46132</v>
      </c>
    </row>
    <row r="26" spans="1:3" ht="15.75">
      <c r="A26" s="153" t="s">
        <v>204</v>
      </c>
    </row>
    <row r="28" spans="1:3" ht="15.75">
      <c r="A28" s="207" t="s">
        <v>205</v>
      </c>
      <c r="B28" s="207" t="s">
        <v>206</v>
      </c>
      <c r="C28" s="178"/>
    </row>
    <row r="29" spans="1:3">
      <c r="A29" s="312" t="s">
        <v>207</v>
      </c>
      <c r="B29" s="177" t="s">
        <v>208</v>
      </c>
      <c r="C29" s="311"/>
    </row>
    <row r="30" spans="1:3">
      <c r="A30" s="312"/>
      <c r="B30" s="177" t="s">
        <v>209</v>
      </c>
      <c r="C30" s="311"/>
    </row>
    <row r="31" spans="1:3">
      <c r="A31" s="154" t="s">
        <v>247</v>
      </c>
      <c r="B31" s="177" t="s">
        <v>241</v>
      </c>
    </row>
    <row r="32" spans="1:3">
      <c r="A32" s="314" t="s">
        <v>248</v>
      </c>
      <c r="B32" s="297" t="s">
        <v>242</v>
      </c>
    </row>
    <row r="33" spans="1:2">
      <c r="A33" s="314"/>
      <c r="B33" s="297" t="s">
        <v>243</v>
      </c>
    </row>
    <row r="34" spans="1:2">
      <c r="A34" s="314"/>
      <c r="B34" s="297" t="s">
        <v>244</v>
      </c>
    </row>
    <row r="35" spans="1:2">
      <c r="A35" s="314"/>
      <c r="B35" s="297" t="s">
        <v>336</v>
      </c>
    </row>
    <row r="36" spans="1:2">
      <c r="A36" s="314"/>
      <c r="B36" s="250" t="s">
        <v>337</v>
      </c>
    </row>
    <row r="37" spans="1:2">
      <c r="A37" s="314"/>
      <c r="B37" s="250" t="s">
        <v>384</v>
      </c>
    </row>
    <row r="38" spans="1:2">
      <c r="A38" s="314" t="s">
        <v>249</v>
      </c>
      <c r="B38" s="297" t="s">
        <v>245</v>
      </c>
    </row>
    <row r="39" spans="1:2">
      <c r="A39" s="314"/>
      <c r="B39" s="297" t="s">
        <v>246</v>
      </c>
    </row>
    <row r="40" spans="1:2">
      <c r="A40" s="154" t="s">
        <v>251</v>
      </c>
      <c r="B40" s="177" t="s">
        <v>252</v>
      </c>
    </row>
    <row r="41" spans="1:2">
      <c r="A41" s="315" t="s">
        <v>253</v>
      </c>
      <c r="B41" s="177" t="s">
        <v>254</v>
      </c>
    </row>
    <row r="42" spans="1:2">
      <c r="A42" s="316"/>
      <c r="B42" s="249" t="s">
        <v>256</v>
      </c>
    </row>
    <row r="43" spans="1:2">
      <c r="A43" s="316"/>
      <c r="B43" s="177" t="s">
        <v>255</v>
      </c>
    </row>
    <row r="44" spans="1:2">
      <c r="A44" s="317"/>
      <c r="B44" s="177" t="s">
        <v>335</v>
      </c>
    </row>
    <row r="45" spans="1:2">
      <c r="A45" s="154" t="s">
        <v>251</v>
      </c>
      <c r="B45" s="177" t="s">
        <v>257</v>
      </c>
    </row>
    <row r="46" spans="1:2">
      <c r="A46" s="314" t="s">
        <v>210</v>
      </c>
      <c r="B46" s="155" t="s">
        <v>211</v>
      </c>
    </row>
    <row r="47" spans="1:2">
      <c r="A47" s="314"/>
      <c r="B47" s="155" t="s">
        <v>212</v>
      </c>
    </row>
    <row r="48" spans="1:2">
      <c r="A48" s="314"/>
      <c r="B48" s="177" t="s">
        <v>213</v>
      </c>
    </row>
    <row r="49" spans="1:4">
      <c r="A49" s="314"/>
      <c r="B49" s="155" t="s">
        <v>214</v>
      </c>
    </row>
    <row r="50" spans="1:4">
      <c r="A50" s="312" t="s">
        <v>215</v>
      </c>
      <c r="B50" s="155" t="s">
        <v>216</v>
      </c>
    </row>
    <row r="51" spans="1:4">
      <c r="A51" s="312"/>
      <c r="B51" s="155" t="s">
        <v>217</v>
      </c>
    </row>
    <row r="52" spans="1:4">
      <c r="A52" s="312"/>
      <c r="B52" s="177" t="s">
        <v>218</v>
      </c>
      <c r="C52" s="311"/>
    </row>
    <row r="53" spans="1:4">
      <c r="A53" s="312"/>
      <c r="B53" s="177" t="s">
        <v>219</v>
      </c>
      <c r="C53" s="311"/>
    </row>
    <row r="54" spans="1:4">
      <c r="A54" s="312"/>
      <c r="B54" s="155" t="s">
        <v>220</v>
      </c>
      <c r="C54" s="311"/>
    </row>
    <row r="55" spans="1:4">
      <c r="A55" s="154" t="s">
        <v>221</v>
      </c>
      <c r="B55" s="177" t="s">
        <v>222</v>
      </c>
      <c r="C55" s="311"/>
    </row>
    <row r="57" spans="1:4" ht="22.5">
      <c r="A57" s="156" t="s">
        <v>223</v>
      </c>
      <c r="B57" s="157"/>
      <c r="C57" s="158"/>
      <c r="D57" s="159"/>
    </row>
    <row r="58" spans="1:4" ht="15.75">
      <c r="A58" s="160" t="s">
        <v>224</v>
      </c>
      <c r="B58" s="157"/>
      <c r="C58" s="161"/>
      <c r="D58" s="157"/>
    </row>
    <row r="59" spans="1:4" ht="15.75">
      <c r="A59" s="162" t="s">
        <v>225</v>
      </c>
      <c r="B59" s="157"/>
      <c r="C59" s="161"/>
      <c r="D59" s="157"/>
    </row>
    <row r="60" spans="1:4" ht="16.5">
      <c r="A60" s="162" t="s">
        <v>226</v>
      </c>
      <c r="B60" s="157"/>
      <c r="C60" s="163"/>
      <c r="D60" s="164"/>
    </row>
    <row r="61" spans="1:4" ht="18">
      <c r="A61" s="165" t="s">
        <v>227</v>
      </c>
      <c r="B61" s="157"/>
      <c r="C61" s="166"/>
      <c r="D61" s="167"/>
    </row>
    <row r="62" spans="1:4" ht="18.75">
      <c r="A62" s="162" t="s">
        <v>228</v>
      </c>
      <c r="B62" s="157"/>
      <c r="C62" s="168"/>
      <c r="D62" s="169"/>
    </row>
    <row r="63" spans="1:4">
      <c r="A63" s="170" t="s">
        <v>229</v>
      </c>
      <c r="B63" s="157"/>
      <c r="C63" s="171"/>
      <c r="D63" s="171"/>
    </row>
    <row r="64" spans="1:4">
      <c r="A64" s="170" t="s">
        <v>230</v>
      </c>
      <c r="B64" s="157"/>
      <c r="C64" s="172"/>
      <c r="D64" s="173"/>
    </row>
    <row r="65" spans="1:4">
      <c r="A65" s="170" t="s">
        <v>231</v>
      </c>
      <c r="B65" s="157"/>
      <c r="C65" s="171"/>
      <c r="D65" s="171"/>
    </row>
    <row r="66" spans="1:4">
      <c r="A66" s="170" t="s">
        <v>232</v>
      </c>
      <c r="B66" s="157"/>
      <c r="C66" s="171"/>
      <c r="D66" s="171"/>
    </row>
    <row r="67" spans="1:4">
      <c r="A67" s="171"/>
      <c r="B67" s="174"/>
      <c r="C67" s="171"/>
      <c r="D67" s="171"/>
    </row>
    <row r="68" spans="1:4">
      <c r="A68" s="171"/>
      <c r="B68" s="174"/>
      <c r="C68" s="171"/>
      <c r="D68" s="171"/>
    </row>
    <row r="69" spans="1:4">
      <c r="A69" s="171"/>
      <c r="B69" s="174"/>
      <c r="C69" s="171"/>
      <c r="D69" s="171"/>
    </row>
    <row r="70" spans="1:4">
      <c r="A70" s="171"/>
      <c r="B70" s="174"/>
      <c r="C70" s="171"/>
      <c r="D70" s="171"/>
    </row>
  </sheetData>
  <mergeCells count="10">
    <mergeCell ref="A1:E1"/>
    <mergeCell ref="C52:C55"/>
    <mergeCell ref="A29:A30"/>
    <mergeCell ref="C29:C30"/>
    <mergeCell ref="A4:C4"/>
    <mergeCell ref="A46:A49"/>
    <mergeCell ref="A50:A54"/>
    <mergeCell ref="A32:A37"/>
    <mergeCell ref="A41:A44"/>
    <mergeCell ref="A38:A39"/>
  </mergeCells>
  <hyperlinks>
    <hyperlink ref="A60" r:id="rId1" xr:uid="{8B31997E-7E09-406E-A8C5-A73A6C0A3F56}"/>
    <hyperlink ref="A61" r:id="rId2" xr:uid="{E4EAB3A3-2CB1-491A-AFA0-47552FC6748D}"/>
    <hyperlink ref="A62" r:id="rId3" tooltip="Original URL: https://www.facebook.com/coscoshippinglinesvietnam. Click or tap if you trust this link." display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xr:uid="{96D9DD32-9908-4B48-BDD0-B33C314DB6A0}"/>
    <hyperlink ref="A66" r:id="rId4" tooltip="Original URL: https://synconhub.coscoshipping.com/. Click or tap if you trust this link." display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xr:uid="{E4ECCA22-CEAD-4511-8438-CD6E5529F605}"/>
    <hyperlink ref="A59" r:id="rId5" xr:uid="{95563EA4-5226-4C7C-8C2B-73B7CC64CC36}"/>
    <hyperlink ref="B29" r:id="rId6" display="mailto:nhvan@coscon.com" xr:uid="{B006359C-C78A-4F61-B3A5-CE02AE7BB4F0}"/>
    <hyperlink ref="B30" r:id="rId7" display="mailto:nhvan@coscon.com" xr:uid="{31DA2868-E374-466F-ACEE-9E3131ED4388}"/>
    <hyperlink ref="B48" r:id="rId8" xr:uid="{57041053-AC9A-44AC-B13B-291BFF03442F}"/>
    <hyperlink ref="B52" r:id="rId9" xr:uid="{BB7F2CA9-B792-49E1-B577-99B473F3B306}"/>
    <hyperlink ref="B55" r:id="rId10" xr:uid="{CE212F06-8886-40B3-AD93-1E8BC1081782}"/>
    <hyperlink ref="B42" r:id="rId11" xr:uid="{C5020017-E546-4CE7-BA37-AE5FE884113C}"/>
    <hyperlink ref="B37" r:id="rId12" display="tthuyen@coscon.com" xr:uid="{4D8AAADC-9858-4F06-BBFB-7F6FFC4A0DB5}"/>
    <hyperlink ref="B36" r:id="rId13" display="tthuyen@coscon.com" xr:uid="{1E698914-0548-485D-BEB7-F311F8BECAC6}"/>
  </hyperlinks>
  <pageMargins left="0.7" right="0.7" top="0.75" bottom="0.75" header="0.3" footer="0.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01FA3-E141-4233-A6D3-9C4B9743B34E}">
  <sheetPr>
    <pageSetUpPr fitToPage="1"/>
  </sheetPr>
  <dimension ref="A1:T17"/>
  <sheetViews>
    <sheetView zoomScale="85" zoomScaleNormal="85" workbookViewId="0">
      <selection activeCell="A5" sqref="A5:A6"/>
    </sheetView>
  </sheetViews>
  <sheetFormatPr defaultColWidth="9.140625" defaultRowHeight="14.25"/>
  <cols>
    <col min="1" max="1" width="30.28515625" style="29" customWidth="1"/>
    <col min="2" max="2" width="7.42578125" style="28" bestFit="1" customWidth="1"/>
    <col min="3" max="3" width="27" style="28" bestFit="1" customWidth="1"/>
    <col min="4" max="4" width="16.140625" style="9" bestFit="1" customWidth="1"/>
    <col min="5" max="5" width="38.42578125" style="9" bestFit="1" customWidth="1"/>
    <col min="6" max="6" width="16" style="9" bestFit="1" customWidth="1"/>
    <col min="7" max="7" width="16.42578125" style="9" bestFit="1" customWidth="1"/>
    <col min="8" max="8" width="16" style="9" bestFit="1" customWidth="1"/>
    <col min="9" max="16384" width="9.140625" style="9"/>
  </cols>
  <sheetData>
    <row r="1" spans="1:20" s="36" customFormat="1" ht="27.75">
      <c r="A1" s="5"/>
      <c r="B1" s="5"/>
      <c r="C1" s="304" t="s">
        <v>0</v>
      </c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</row>
    <row r="2" spans="1:20" s="36" customFormat="1" ht="27.75">
      <c r="A2" s="6"/>
      <c r="B2" s="6"/>
      <c r="C2" s="305" t="s">
        <v>122</v>
      </c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</row>
    <row r="3" spans="1:20" s="36" customFormat="1" ht="27.75">
      <c r="A3" s="7"/>
      <c r="B3" s="8"/>
      <c r="C3" s="8"/>
      <c r="D3" s="8"/>
      <c r="E3" s="8"/>
      <c r="F3" s="8"/>
      <c r="G3" s="8"/>
    </row>
    <row r="4" spans="1:20" ht="15">
      <c r="A4" s="10"/>
      <c r="B4" s="105"/>
      <c r="C4" s="105"/>
      <c r="D4" s="105"/>
      <c r="E4" s="105"/>
      <c r="F4" s="105"/>
      <c r="G4" s="105"/>
    </row>
    <row r="5" spans="1:20" s="37" customFormat="1" ht="15.75">
      <c r="A5" s="318" t="s">
        <v>121</v>
      </c>
      <c r="B5" s="318" t="s">
        <v>127</v>
      </c>
      <c r="C5" s="318" t="s">
        <v>236</v>
      </c>
      <c r="D5" s="319" t="s">
        <v>237</v>
      </c>
      <c r="E5" s="319"/>
      <c r="F5" s="319"/>
      <c r="G5" s="319"/>
      <c r="H5" s="319"/>
    </row>
    <row r="6" spans="1:20" s="37" customFormat="1" ht="15.75">
      <c r="A6" s="318"/>
      <c r="B6" s="318"/>
      <c r="C6" s="318"/>
      <c r="D6" s="213" t="s">
        <v>7</v>
      </c>
      <c r="E6" s="213" t="s">
        <v>268</v>
      </c>
      <c r="F6" s="213" t="s">
        <v>5</v>
      </c>
      <c r="G6" s="213" t="s">
        <v>9</v>
      </c>
      <c r="H6" s="213" t="s">
        <v>8</v>
      </c>
    </row>
    <row r="7" spans="1:20" s="37" customFormat="1" ht="15.75">
      <c r="A7" s="210" t="s">
        <v>379</v>
      </c>
      <c r="B7" s="217"/>
      <c r="C7" s="217">
        <v>46330</v>
      </c>
      <c r="D7" s="209">
        <f>+C7+33</f>
        <v>46363</v>
      </c>
      <c r="E7" s="209">
        <f>+D7+5</f>
        <v>46368</v>
      </c>
      <c r="F7" s="209">
        <f>+E7+3</f>
        <v>46371</v>
      </c>
      <c r="G7" s="209">
        <f>+F7+6</f>
        <v>46377</v>
      </c>
      <c r="H7" s="209">
        <f>+G7+5</f>
        <v>46382</v>
      </c>
    </row>
    <row r="8" spans="1:20" s="37" customFormat="1" ht="15.75">
      <c r="A8" s="210" t="s">
        <v>376</v>
      </c>
      <c r="B8" s="211" t="s">
        <v>338</v>
      </c>
      <c r="C8" s="211">
        <f>+C7+7</f>
        <v>46337</v>
      </c>
      <c r="D8" s="212">
        <f>+C8+33</f>
        <v>46370</v>
      </c>
      <c r="E8" s="212">
        <f>+D8+5</f>
        <v>46375</v>
      </c>
      <c r="F8" s="212">
        <f>+E8+3</f>
        <v>46378</v>
      </c>
      <c r="G8" s="212">
        <f>+F8+6</f>
        <v>46384</v>
      </c>
      <c r="H8" s="212">
        <f>+G8+8</f>
        <v>46392</v>
      </c>
    </row>
    <row r="9" spans="1:20" s="37" customFormat="1" ht="15.75">
      <c r="A9" s="210" t="s">
        <v>377</v>
      </c>
      <c r="B9" s="211" t="s">
        <v>378</v>
      </c>
      <c r="C9" s="211">
        <f>+C8+7</f>
        <v>46344</v>
      </c>
      <c r="D9" s="212">
        <f>+C9+33</f>
        <v>46377</v>
      </c>
      <c r="E9" s="212">
        <f>+D9+5</f>
        <v>46382</v>
      </c>
      <c r="F9" s="212">
        <f>+E9+3</f>
        <v>46385</v>
      </c>
      <c r="G9" s="212">
        <f>+F9+6</f>
        <v>46391</v>
      </c>
      <c r="H9" s="212">
        <f>+G9+8</f>
        <v>46399</v>
      </c>
    </row>
    <row r="10" spans="1:20" s="37" customFormat="1" ht="15.75">
      <c r="A10" s="210" t="s">
        <v>379</v>
      </c>
      <c r="B10" s="217"/>
      <c r="C10" s="217">
        <f>+C9+7</f>
        <v>46351</v>
      </c>
      <c r="D10" s="209">
        <f>+C10+33</f>
        <v>46384</v>
      </c>
      <c r="E10" s="209">
        <f>+D10+5</f>
        <v>46389</v>
      </c>
      <c r="F10" s="209">
        <f>+E10+3</f>
        <v>46392</v>
      </c>
      <c r="G10" s="209">
        <f>+F10+6</f>
        <v>46398</v>
      </c>
      <c r="H10" s="209">
        <f>+G10+8</f>
        <v>46406</v>
      </c>
    </row>
    <row r="11" spans="1:20" s="38" customFormat="1" ht="15.75">
      <c r="A11" s="14"/>
      <c r="B11" s="106"/>
      <c r="C11" s="106"/>
      <c r="D11" s="15"/>
      <c r="E11" s="15"/>
      <c r="F11" s="15"/>
      <c r="G11" s="16"/>
    </row>
    <row r="12" spans="1:20" s="1" customFormat="1" ht="18">
      <c r="A12" s="17" t="s">
        <v>117</v>
      </c>
      <c r="B12" s="27"/>
      <c r="C12" s="27"/>
    </row>
    <row r="13" spans="1:20" s="1" customFormat="1" ht="18">
      <c r="A13" s="121" t="s">
        <v>125</v>
      </c>
      <c r="B13" s="27"/>
      <c r="C13" s="27"/>
    </row>
    <row r="14" spans="1:20" s="1" customFormat="1" ht="18.75">
      <c r="A14" s="121" t="s">
        <v>123</v>
      </c>
      <c r="B14" s="27"/>
      <c r="C14" s="27"/>
      <c r="D14" s="22"/>
      <c r="E14" s="22"/>
      <c r="F14" s="23"/>
    </row>
    <row r="15" spans="1:20" s="1" customFormat="1" ht="18.75">
      <c r="A15" s="121" t="s">
        <v>126</v>
      </c>
      <c r="B15" s="27"/>
      <c r="C15" s="27"/>
      <c r="D15" s="22"/>
      <c r="E15" s="22"/>
      <c r="F15" s="23"/>
    </row>
    <row r="16" spans="1:20" ht="18">
      <c r="B16" s="112"/>
      <c r="C16" s="112"/>
    </row>
    <row r="17" spans="1:6" ht="18.75">
      <c r="A17" s="128" t="s">
        <v>129</v>
      </c>
      <c r="B17" s="129"/>
      <c r="C17" s="129"/>
      <c r="D17" s="130"/>
      <c r="E17" s="130"/>
      <c r="F17" s="130"/>
    </row>
  </sheetData>
  <mergeCells count="6">
    <mergeCell ref="C1:T1"/>
    <mergeCell ref="C2:T2"/>
    <mergeCell ref="A5:A6"/>
    <mergeCell ref="B5:B6"/>
    <mergeCell ref="C5:C6"/>
    <mergeCell ref="D5:H5"/>
  </mergeCells>
  <conditionalFormatting sqref="B1:B2">
    <cfRule type="duplicateValues" dxfId="825" priority="1"/>
    <cfRule type="duplicateValues" dxfId="824" priority="2"/>
  </conditionalFormatting>
  <conditionalFormatting sqref="C1:C2">
    <cfRule type="duplicateValues" dxfId="823" priority="3"/>
    <cfRule type="duplicateValues" dxfId="822" priority="5"/>
  </conditionalFormatting>
  <conditionalFormatting sqref="G1:G2">
    <cfRule type="duplicateValues" dxfId="821" priority="4"/>
  </conditionalFormatting>
  <pageMargins left="0.7" right="0.7" top="0.75" bottom="0.75" header="0.3" footer="0.3"/>
  <pageSetup paperSize="9" scale="5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FD890-1E8A-472C-97A0-4F56B78F29F5}">
  <sheetPr>
    <pageSetUpPr fitToPage="1"/>
  </sheetPr>
  <dimension ref="A1:U36"/>
  <sheetViews>
    <sheetView zoomScale="85" zoomScaleNormal="85" workbookViewId="0">
      <selection activeCell="A14" sqref="A14"/>
    </sheetView>
  </sheetViews>
  <sheetFormatPr defaultColWidth="9.140625" defaultRowHeight="14.25"/>
  <cols>
    <col min="1" max="1" width="18.42578125" style="87" customWidth="1"/>
    <col min="2" max="2" width="6.7109375" style="87" bestFit="1" customWidth="1"/>
    <col min="3" max="3" width="6.85546875" style="88" bestFit="1" customWidth="1"/>
    <col min="4" max="4" width="10.140625" style="88" bestFit="1" customWidth="1"/>
    <col min="5" max="5" width="9.28515625" style="89" bestFit="1" customWidth="1"/>
    <col min="6" max="6" width="39.42578125" style="89" bestFit="1" customWidth="1"/>
    <col min="7" max="7" width="16.5703125" style="87" bestFit="1" customWidth="1"/>
    <col min="8" max="8" width="9.42578125" style="89" bestFit="1" customWidth="1"/>
    <col min="9" max="9" width="16.140625" style="55" bestFit="1" customWidth="1"/>
    <col min="10" max="10" width="13.5703125" style="55" bestFit="1" customWidth="1"/>
    <col min="11" max="11" width="13.7109375" style="55" bestFit="1" customWidth="1"/>
    <col min="12" max="12" width="16.42578125" style="55" bestFit="1" customWidth="1"/>
    <col min="13" max="13" width="16" style="55" bestFit="1" customWidth="1"/>
    <col min="14" max="14" width="11.28515625" style="55" bestFit="1" customWidth="1"/>
    <col min="15" max="15" width="19.42578125" style="55" bestFit="1" customWidth="1"/>
    <col min="16" max="16" width="13" style="55" bestFit="1" customWidth="1"/>
    <col min="17" max="17" width="12.140625" style="55" bestFit="1" customWidth="1"/>
    <col min="18" max="18" width="14.85546875" style="55" bestFit="1" customWidth="1"/>
    <col min="19" max="19" width="11.5703125" style="55" bestFit="1" customWidth="1"/>
    <col min="20" max="20" width="19.5703125" style="55" bestFit="1" customWidth="1"/>
    <col min="21" max="21" width="7.42578125" style="55" bestFit="1" customWidth="1"/>
    <col min="22" max="16384" width="9.140625" style="55"/>
  </cols>
  <sheetData>
    <row r="1" spans="1:21" s="45" customFormat="1" ht="27.75">
      <c r="A1" s="44"/>
      <c r="B1" s="320" t="s">
        <v>0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</row>
    <row r="2" spans="1:21" s="45" customFormat="1" ht="27.75">
      <c r="A2" s="46"/>
      <c r="B2" s="321" t="s">
        <v>124</v>
      </c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</row>
    <row r="3" spans="1:21" s="45" customFormat="1" ht="27.75">
      <c r="A3" s="47"/>
      <c r="B3" s="48"/>
      <c r="C3" s="48"/>
      <c r="D3" s="48"/>
      <c r="E3" s="48"/>
      <c r="F3" s="48"/>
      <c r="G3" s="49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</row>
    <row r="4" spans="1:21" ht="15">
      <c r="A4" s="50"/>
      <c r="B4" s="51"/>
      <c r="C4" s="52"/>
      <c r="D4" s="52"/>
      <c r="E4" s="53"/>
      <c r="F4" s="53"/>
      <c r="G4" s="51"/>
      <c r="H4" s="54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</row>
    <row r="5" spans="1:21" s="56" customFormat="1" ht="15.75">
      <c r="A5" s="322" t="s">
        <v>87</v>
      </c>
      <c r="B5" s="323"/>
      <c r="C5" s="326" t="s">
        <v>238</v>
      </c>
      <c r="D5" s="327"/>
      <c r="E5" s="33" t="s">
        <v>239</v>
      </c>
      <c r="F5" s="328" t="s">
        <v>1</v>
      </c>
      <c r="G5" s="329"/>
      <c r="H5" s="332" t="s">
        <v>240</v>
      </c>
      <c r="I5" s="334" t="s">
        <v>237</v>
      </c>
      <c r="J5" s="335"/>
      <c r="K5" s="335"/>
      <c r="L5" s="335"/>
      <c r="M5" s="335"/>
      <c r="N5" s="335"/>
      <c r="O5" s="335"/>
      <c r="P5" s="335"/>
      <c r="Q5" s="335"/>
      <c r="R5" s="335"/>
      <c r="S5" s="308"/>
      <c r="T5" s="336"/>
    </row>
    <row r="6" spans="1:21" s="56" customFormat="1" ht="15.75">
      <c r="A6" s="324"/>
      <c r="B6" s="325"/>
      <c r="C6" s="12" t="s">
        <v>2</v>
      </c>
      <c r="D6" s="12" t="s">
        <v>3</v>
      </c>
      <c r="E6" s="179" t="s">
        <v>115</v>
      </c>
      <c r="F6" s="330"/>
      <c r="G6" s="331"/>
      <c r="H6" s="333"/>
      <c r="I6" s="12" t="s">
        <v>4</v>
      </c>
      <c r="J6" s="12" t="s">
        <v>5</v>
      </c>
      <c r="K6" s="12" t="s">
        <v>6</v>
      </c>
      <c r="L6" s="12" t="s">
        <v>7</v>
      </c>
      <c r="M6" s="12" t="s">
        <v>8</v>
      </c>
      <c r="N6" s="180" t="s">
        <v>9</v>
      </c>
      <c r="O6" s="39" t="s">
        <v>10</v>
      </c>
      <c r="P6" s="12" t="s">
        <v>11</v>
      </c>
      <c r="Q6" s="12" t="s">
        <v>12</v>
      </c>
      <c r="R6" s="12" t="s">
        <v>13</v>
      </c>
      <c r="S6" s="32" t="s">
        <v>267</v>
      </c>
      <c r="T6" s="32" t="s">
        <v>14</v>
      </c>
    </row>
    <row r="7" spans="1:21" s="56" customFormat="1" ht="15.75">
      <c r="A7" s="182"/>
      <c r="B7" s="182"/>
      <c r="C7" s="183"/>
      <c r="D7" s="183"/>
      <c r="E7" s="184"/>
      <c r="F7" s="275" t="s">
        <v>339</v>
      </c>
      <c r="G7" s="275" t="s">
        <v>340</v>
      </c>
      <c r="H7" s="276">
        <v>46276</v>
      </c>
      <c r="I7" s="277" t="s">
        <v>15</v>
      </c>
      <c r="J7" s="277" t="s">
        <v>15</v>
      </c>
      <c r="K7" s="277" t="s">
        <v>15</v>
      </c>
      <c r="L7" s="278">
        <f>H7+31</f>
        <v>46307</v>
      </c>
      <c r="M7" s="278">
        <f>+L7+3</f>
        <v>46310</v>
      </c>
      <c r="N7" s="278">
        <f>+M7+7</f>
        <v>46317</v>
      </c>
      <c r="O7" s="278">
        <f>+N7+6</f>
        <v>46323</v>
      </c>
      <c r="P7" s="277" t="s">
        <v>15</v>
      </c>
      <c r="Q7" s="277" t="s">
        <v>15</v>
      </c>
      <c r="R7" s="277" t="s">
        <v>15</v>
      </c>
      <c r="S7" s="277" t="s">
        <v>15</v>
      </c>
      <c r="T7" s="277" t="s">
        <v>15</v>
      </c>
      <c r="U7" s="59" t="s">
        <v>16</v>
      </c>
    </row>
    <row r="8" spans="1:21" s="56" customFormat="1" ht="15.75">
      <c r="A8" s="117" t="s">
        <v>199</v>
      </c>
      <c r="B8" s="60" t="s">
        <v>385</v>
      </c>
      <c r="C8" s="61" t="s">
        <v>83</v>
      </c>
      <c r="D8" s="61">
        <v>46333</v>
      </c>
      <c r="E8" s="61">
        <f>+D8+2</f>
        <v>46335</v>
      </c>
      <c r="F8" s="102" t="s">
        <v>394</v>
      </c>
      <c r="G8" s="102" t="s">
        <v>395</v>
      </c>
      <c r="H8" s="97">
        <v>46339</v>
      </c>
      <c r="I8" s="149" t="s">
        <v>15</v>
      </c>
      <c r="J8" s="149" t="s">
        <v>15</v>
      </c>
      <c r="K8" s="149" t="s">
        <v>15</v>
      </c>
      <c r="L8" s="149" t="s">
        <v>15</v>
      </c>
      <c r="M8" s="149" t="s">
        <v>15</v>
      </c>
      <c r="N8" s="149" t="s">
        <v>15</v>
      </c>
      <c r="O8" s="149" t="s">
        <v>15</v>
      </c>
      <c r="P8" s="149">
        <f>+Q8+12</f>
        <v>46385</v>
      </c>
      <c r="Q8" s="149">
        <f>+T8+2</f>
        <v>46373</v>
      </c>
      <c r="R8" s="149" t="s">
        <v>15</v>
      </c>
      <c r="S8" s="149">
        <f>+H8+27</f>
        <v>46366</v>
      </c>
      <c r="T8" s="149">
        <f>+S8+5</f>
        <v>46371</v>
      </c>
      <c r="U8" s="62" t="s">
        <v>19</v>
      </c>
    </row>
    <row r="9" spans="1:21" s="56" customFormat="1" ht="15.75">
      <c r="A9" s="41" t="s">
        <v>128</v>
      </c>
      <c r="B9" s="40" t="s">
        <v>386</v>
      </c>
      <c r="C9" s="122" t="s">
        <v>116</v>
      </c>
      <c r="D9" s="122">
        <v>46334</v>
      </c>
      <c r="E9" s="122">
        <f>+D9+2</f>
        <v>46336</v>
      </c>
      <c r="F9" s="300" t="s">
        <v>373</v>
      </c>
      <c r="G9" s="300" t="s">
        <v>374</v>
      </c>
      <c r="H9" s="301">
        <v>46306</v>
      </c>
      <c r="I9" s="302">
        <f>+H9+30</f>
        <v>46336</v>
      </c>
      <c r="J9" s="302">
        <f>+I9+4</f>
        <v>46340</v>
      </c>
      <c r="K9" s="302">
        <f>+J9+4</f>
        <v>46344</v>
      </c>
      <c r="L9" s="302" t="s">
        <v>15</v>
      </c>
      <c r="M9" s="302" t="s">
        <v>15</v>
      </c>
      <c r="N9" s="302" t="s">
        <v>15</v>
      </c>
      <c r="O9" s="302" t="s">
        <v>15</v>
      </c>
      <c r="P9" s="302" t="s">
        <v>15</v>
      </c>
      <c r="Q9" s="302" t="s">
        <v>15</v>
      </c>
      <c r="R9" s="302" t="s">
        <v>15</v>
      </c>
      <c r="S9" s="302" t="s">
        <v>15</v>
      </c>
      <c r="T9" s="302" t="s">
        <v>15</v>
      </c>
      <c r="U9" s="63" t="s">
        <v>20</v>
      </c>
    </row>
    <row r="10" spans="1:21" s="56" customFormat="1" ht="15.75">
      <c r="A10" s="41"/>
      <c r="B10" s="40"/>
      <c r="C10" s="122"/>
      <c r="D10" s="122"/>
      <c r="E10" s="122"/>
      <c r="F10" s="188" t="s">
        <v>375</v>
      </c>
      <c r="G10" s="255" t="s">
        <v>398</v>
      </c>
      <c r="H10" s="256">
        <v>46339</v>
      </c>
      <c r="I10" s="256">
        <f>+H10+27</f>
        <v>46366</v>
      </c>
      <c r="J10" s="256">
        <f>+L10+4</f>
        <v>46374</v>
      </c>
      <c r="K10" s="256" t="s">
        <v>15</v>
      </c>
      <c r="L10" s="256">
        <f>+I10+4</f>
        <v>46370</v>
      </c>
      <c r="M10" s="256" t="s">
        <v>15</v>
      </c>
      <c r="N10" s="256" t="s">
        <v>15</v>
      </c>
      <c r="O10" s="256" t="s">
        <v>15</v>
      </c>
      <c r="P10" s="256" t="s">
        <v>15</v>
      </c>
      <c r="Q10" s="256" t="s">
        <v>15</v>
      </c>
      <c r="R10" s="256" t="s">
        <v>15</v>
      </c>
      <c r="S10" s="256" t="s">
        <v>15</v>
      </c>
      <c r="T10" s="256" t="s">
        <v>15</v>
      </c>
      <c r="U10" s="191" t="s">
        <v>84</v>
      </c>
    </row>
    <row r="11" spans="1:21" s="56" customFormat="1" ht="15.75">
      <c r="A11" s="117"/>
      <c r="B11" s="60"/>
      <c r="C11" s="61"/>
      <c r="D11" s="61"/>
      <c r="E11" s="61"/>
      <c r="F11" s="192" t="s">
        <v>396</v>
      </c>
      <c r="G11" s="192" t="s">
        <v>399</v>
      </c>
      <c r="H11" s="194">
        <v>46342</v>
      </c>
      <c r="I11" s="194">
        <f>+P11+4</f>
        <v>46376</v>
      </c>
      <c r="J11" s="194">
        <f>+P11+8</f>
        <v>46380</v>
      </c>
      <c r="K11" s="194">
        <f>+J11+4</f>
        <v>46384</v>
      </c>
      <c r="L11" s="194" t="s">
        <v>15</v>
      </c>
      <c r="M11" s="194" t="s">
        <v>15</v>
      </c>
      <c r="N11" s="194" t="s">
        <v>15</v>
      </c>
      <c r="O11" s="194" t="s">
        <v>15</v>
      </c>
      <c r="P11" s="194">
        <f>+H11+30</f>
        <v>46372</v>
      </c>
      <c r="Q11" s="194" t="s">
        <v>15</v>
      </c>
      <c r="R11" s="194" t="s">
        <v>15</v>
      </c>
      <c r="S11" s="194" t="s">
        <v>15</v>
      </c>
      <c r="T11" s="194" t="s">
        <v>15</v>
      </c>
      <c r="U11" s="64" t="s">
        <v>18</v>
      </c>
    </row>
    <row r="12" spans="1:21" s="56" customFormat="1" ht="15.75">
      <c r="A12" s="115"/>
      <c r="B12" s="93"/>
      <c r="C12" s="94"/>
      <c r="D12" s="94"/>
      <c r="E12" s="94"/>
      <c r="F12" s="195" t="s">
        <v>397</v>
      </c>
      <c r="G12" s="195" t="s">
        <v>400</v>
      </c>
      <c r="H12" s="274">
        <v>46341</v>
      </c>
      <c r="I12" s="197">
        <f>+J12+3</f>
        <v>46382</v>
      </c>
      <c r="J12" s="197">
        <f>+K12+4</f>
        <v>46379</v>
      </c>
      <c r="K12" s="197">
        <f>+H12+34</f>
        <v>46375</v>
      </c>
      <c r="L12" s="197" t="s">
        <v>15</v>
      </c>
      <c r="M12" s="197" t="s">
        <v>15</v>
      </c>
      <c r="N12" s="197" t="s">
        <v>15</v>
      </c>
      <c r="O12" s="197" t="s">
        <v>15</v>
      </c>
      <c r="P12" s="197" t="s">
        <v>15</v>
      </c>
      <c r="Q12" s="197" t="s">
        <v>15</v>
      </c>
      <c r="R12" s="197" t="s">
        <v>15</v>
      </c>
      <c r="S12" s="197" t="s">
        <v>15</v>
      </c>
      <c r="T12" s="197" t="s">
        <v>15</v>
      </c>
      <c r="U12" s="198" t="s">
        <v>17</v>
      </c>
    </row>
    <row r="13" spans="1:21" s="56" customFormat="1" ht="15.75">
      <c r="A13" s="182"/>
      <c r="B13" s="182"/>
      <c r="C13" s="183"/>
      <c r="D13" s="183"/>
      <c r="E13" s="184"/>
      <c r="F13" s="185" t="s">
        <v>401</v>
      </c>
      <c r="G13" s="251" t="s">
        <v>407</v>
      </c>
      <c r="H13" s="252">
        <v>46346</v>
      </c>
      <c r="I13" s="253" t="s">
        <v>15</v>
      </c>
      <c r="J13" s="253" t="s">
        <v>15</v>
      </c>
      <c r="K13" s="253" t="s">
        <v>15</v>
      </c>
      <c r="L13" s="254">
        <f>H13+31</f>
        <v>46377</v>
      </c>
      <c r="M13" s="254">
        <f>+L13+3</f>
        <v>46380</v>
      </c>
      <c r="N13" s="254">
        <f>+M13+7</f>
        <v>46387</v>
      </c>
      <c r="O13" s="254">
        <f>+N13+6</f>
        <v>46393</v>
      </c>
      <c r="P13" s="253" t="s">
        <v>15</v>
      </c>
      <c r="Q13" s="253" t="s">
        <v>15</v>
      </c>
      <c r="R13" s="253" t="s">
        <v>15</v>
      </c>
      <c r="S13" s="253" t="s">
        <v>15</v>
      </c>
      <c r="T13" s="253" t="s">
        <v>15</v>
      </c>
      <c r="U13" s="59" t="s">
        <v>16</v>
      </c>
    </row>
    <row r="14" spans="1:21" s="56" customFormat="1" ht="15.75">
      <c r="A14" s="141" t="s">
        <v>250</v>
      </c>
      <c r="B14" s="113" t="s">
        <v>387</v>
      </c>
      <c r="C14" s="61" t="s">
        <v>83</v>
      </c>
      <c r="D14" s="61">
        <f>+D8+7</f>
        <v>46340</v>
      </c>
      <c r="E14" s="61">
        <f>+D14+2</f>
        <v>46342</v>
      </c>
      <c r="F14" s="102" t="s">
        <v>402</v>
      </c>
      <c r="G14" s="102" t="s">
        <v>408</v>
      </c>
      <c r="H14" s="97">
        <v>46346</v>
      </c>
      <c r="I14" s="149" t="s">
        <v>15</v>
      </c>
      <c r="J14" s="149" t="s">
        <v>15</v>
      </c>
      <c r="K14" s="149" t="s">
        <v>15</v>
      </c>
      <c r="L14" s="149" t="s">
        <v>15</v>
      </c>
      <c r="M14" s="149" t="s">
        <v>15</v>
      </c>
      <c r="N14" s="149" t="s">
        <v>15</v>
      </c>
      <c r="O14" s="149" t="s">
        <v>15</v>
      </c>
      <c r="P14" s="149">
        <f>+Q14+12</f>
        <v>46392</v>
      </c>
      <c r="Q14" s="149">
        <f>+T14+2</f>
        <v>46380</v>
      </c>
      <c r="R14" s="149" t="s">
        <v>15</v>
      </c>
      <c r="S14" s="149">
        <f>+H14+27</f>
        <v>46373</v>
      </c>
      <c r="T14" s="149">
        <f>+S14+5</f>
        <v>46378</v>
      </c>
      <c r="U14" s="62" t="s">
        <v>19</v>
      </c>
    </row>
    <row r="15" spans="1:21" s="65" customFormat="1" ht="15.75">
      <c r="A15" s="41" t="s">
        <v>201</v>
      </c>
      <c r="B15" s="40" t="s">
        <v>388</v>
      </c>
      <c r="C15" s="122" t="s">
        <v>116</v>
      </c>
      <c r="D15" s="122">
        <f>+D9+7</f>
        <v>46341</v>
      </c>
      <c r="E15" s="122">
        <f>+D15+2</f>
        <v>46343</v>
      </c>
      <c r="F15" s="103" t="s">
        <v>403</v>
      </c>
      <c r="G15" s="103" t="s">
        <v>265</v>
      </c>
      <c r="H15" s="98">
        <v>46349</v>
      </c>
      <c r="I15" s="150">
        <f>+H15+30</f>
        <v>46379</v>
      </c>
      <c r="J15" s="150">
        <f>+I15+4</f>
        <v>46383</v>
      </c>
      <c r="K15" s="150">
        <f>+J15+4</f>
        <v>46387</v>
      </c>
      <c r="L15" s="150" t="s">
        <v>15</v>
      </c>
      <c r="M15" s="150" t="s">
        <v>15</v>
      </c>
      <c r="N15" s="150" t="s">
        <v>15</v>
      </c>
      <c r="O15" s="150" t="s">
        <v>15</v>
      </c>
      <c r="P15" s="150" t="s">
        <v>15</v>
      </c>
      <c r="Q15" s="150" t="s">
        <v>15</v>
      </c>
      <c r="R15" s="150" t="s">
        <v>15</v>
      </c>
      <c r="S15" s="150" t="s">
        <v>15</v>
      </c>
      <c r="T15" s="150" t="s">
        <v>15</v>
      </c>
      <c r="U15" s="63" t="s">
        <v>20</v>
      </c>
    </row>
    <row r="16" spans="1:21" s="56" customFormat="1" ht="15.75">
      <c r="A16" s="41"/>
      <c r="B16" s="40"/>
      <c r="C16" s="122"/>
      <c r="D16" s="122"/>
      <c r="E16" s="122"/>
      <c r="F16" s="188" t="s">
        <v>404</v>
      </c>
      <c r="G16" s="189" t="s">
        <v>409</v>
      </c>
      <c r="H16" s="190">
        <v>46346</v>
      </c>
      <c r="I16" s="190">
        <f>+H16+27</f>
        <v>46373</v>
      </c>
      <c r="J16" s="190">
        <f>+L16+4</f>
        <v>46381</v>
      </c>
      <c r="K16" s="190" t="s">
        <v>15</v>
      </c>
      <c r="L16" s="190">
        <f>+I16+4</f>
        <v>46377</v>
      </c>
      <c r="M16" s="190" t="s">
        <v>15</v>
      </c>
      <c r="N16" s="190" t="s">
        <v>15</v>
      </c>
      <c r="O16" s="190" t="s">
        <v>15</v>
      </c>
      <c r="P16" s="190" t="s">
        <v>15</v>
      </c>
      <c r="Q16" s="190" t="s">
        <v>15</v>
      </c>
      <c r="R16" s="190" t="s">
        <v>15</v>
      </c>
      <c r="S16" s="190" t="s">
        <v>15</v>
      </c>
      <c r="T16" s="190" t="s">
        <v>15</v>
      </c>
      <c r="U16" s="191" t="s">
        <v>84</v>
      </c>
    </row>
    <row r="17" spans="1:21" s="56" customFormat="1" ht="15.75">
      <c r="A17" s="41"/>
      <c r="B17" s="40"/>
      <c r="C17" s="122"/>
      <c r="D17" s="122"/>
      <c r="E17" s="122"/>
      <c r="F17" s="192" t="s">
        <v>405</v>
      </c>
      <c r="G17" s="192" t="s">
        <v>410</v>
      </c>
      <c r="H17" s="193">
        <v>46349</v>
      </c>
      <c r="I17" s="194">
        <f>+P17+4</f>
        <v>46383</v>
      </c>
      <c r="J17" s="194">
        <f>+P17+8</f>
        <v>46387</v>
      </c>
      <c r="K17" s="194">
        <f>+J17+4</f>
        <v>46391</v>
      </c>
      <c r="L17" s="194" t="s">
        <v>15</v>
      </c>
      <c r="M17" s="194" t="s">
        <v>15</v>
      </c>
      <c r="N17" s="194" t="s">
        <v>15</v>
      </c>
      <c r="O17" s="194" t="s">
        <v>15</v>
      </c>
      <c r="P17" s="194">
        <f>+H17+30</f>
        <v>46379</v>
      </c>
      <c r="Q17" s="194" t="s">
        <v>15</v>
      </c>
      <c r="R17" s="194" t="s">
        <v>15</v>
      </c>
      <c r="S17" s="194" t="s">
        <v>15</v>
      </c>
      <c r="T17" s="194" t="s">
        <v>15</v>
      </c>
      <c r="U17" s="64" t="s">
        <v>18</v>
      </c>
    </row>
    <row r="18" spans="1:21" s="56" customFormat="1" ht="15.75">
      <c r="A18" s="199"/>
      <c r="B18" s="199"/>
      <c r="C18" s="199"/>
      <c r="D18" s="199"/>
      <c r="E18" s="199"/>
      <c r="F18" s="195" t="s">
        <v>406</v>
      </c>
      <c r="G18" s="195" t="s">
        <v>411</v>
      </c>
      <c r="H18" s="196">
        <v>46348</v>
      </c>
      <c r="I18" s="197">
        <f>+J18+3</f>
        <v>46389</v>
      </c>
      <c r="J18" s="197">
        <f>+K18+4</f>
        <v>46386</v>
      </c>
      <c r="K18" s="197">
        <f>+H18+34</f>
        <v>46382</v>
      </c>
      <c r="L18" s="197" t="s">
        <v>15</v>
      </c>
      <c r="M18" s="197" t="s">
        <v>15</v>
      </c>
      <c r="N18" s="197" t="s">
        <v>15</v>
      </c>
      <c r="O18" s="197" t="s">
        <v>15</v>
      </c>
      <c r="P18" s="197" t="s">
        <v>15</v>
      </c>
      <c r="Q18" s="197" t="s">
        <v>15</v>
      </c>
      <c r="R18" s="197" t="s">
        <v>15</v>
      </c>
      <c r="S18" s="197" t="s">
        <v>15</v>
      </c>
      <c r="T18" s="197" t="s">
        <v>15</v>
      </c>
      <c r="U18" s="204" t="s">
        <v>17</v>
      </c>
    </row>
    <row r="19" spans="1:21" s="56" customFormat="1" ht="15.75">
      <c r="A19" s="182"/>
      <c r="B19" s="182"/>
      <c r="C19" s="183"/>
      <c r="D19" s="183"/>
      <c r="E19" s="184"/>
      <c r="F19" s="185" t="s">
        <v>412</v>
      </c>
      <c r="G19" s="185" t="s">
        <v>340</v>
      </c>
      <c r="H19" s="187">
        <v>46353</v>
      </c>
      <c r="I19" s="186" t="s">
        <v>15</v>
      </c>
      <c r="J19" s="186" t="s">
        <v>15</v>
      </c>
      <c r="K19" s="186" t="s">
        <v>15</v>
      </c>
      <c r="L19" s="187">
        <f>H19+31</f>
        <v>46384</v>
      </c>
      <c r="M19" s="187">
        <f>+L19+3</f>
        <v>46387</v>
      </c>
      <c r="N19" s="187">
        <f>+M19+7</f>
        <v>46394</v>
      </c>
      <c r="O19" s="187">
        <f>+N19+6</f>
        <v>46400</v>
      </c>
      <c r="P19" s="186" t="s">
        <v>15</v>
      </c>
      <c r="Q19" s="186" t="s">
        <v>15</v>
      </c>
      <c r="R19" s="186" t="s">
        <v>15</v>
      </c>
      <c r="S19" s="186" t="s">
        <v>15</v>
      </c>
      <c r="T19" s="186" t="s">
        <v>15</v>
      </c>
      <c r="U19" s="59" t="s">
        <v>16</v>
      </c>
    </row>
    <row r="20" spans="1:21" s="56" customFormat="1" ht="15.75">
      <c r="A20" s="118"/>
      <c r="B20" s="60"/>
      <c r="C20" s="61"/>
      <c r="D20" s="61"/>
      <c r="E20" s="61"/>
      <c r="F20" s="102" t="s">
        <v>413</v>
      </c>
      <c r="G20" s="102" t="s">
        <v>418</v>
      </c>
      <c r="H20" s="97">
        <v>46353</v>
      </c>
      <c r="I20" s="149" t="s">
        <v>15</v>
      </c>
      <c r="J20" s="149" t="s">
        <v>15</v>
      </c>
      <c r="K20" s="149" t="s">
        <v>15</v>
      </c>
      <c r="L20" s="149" t="s">
        <v>15</v>
      </c>
      <c r="M20" s="149" t="s">
        <v>15</v>
      </c>
      <c r="N20" s="149" t="s">
        <v>15</v>
      </c>
      <c r="O20" s="149" t="s">
        <v>15</v>
      </c>
      <c r="P20" s="149">
        <f>+Q20+12</f>
        <v>46399</v>
      </c>
      <c r="Q20" s="149">
        <f>+T20+2</f>
        <v>46387</v>
      </c>
      <c r="R20" s="149" t="s">
        <v>15</v>
      </c>
      <c r="S20" s="149">
        <f>+H20+27</f>
        <v>46380</v>
      </c>
      <c r="T20" s="149">
        <f>+S20+5</f>
        <v>46385</v>
      </c>
      <c r="U20" s="62" t="s">
        <v>19</v>
      </c>
    </row>
    <row r="21" spans="1:21" s="56" customFormat="1" ht="15.75">
      <c r="A21" s="117" t="s">
        <v>199</v>
      </c>
      <c r="B21" s="113" t="s">
        <v>389</v>
      </c>
      <c r="C21" s="61" t="s">
        <v>83</v>
      </c>
      <c r="D21" s="61">
        <f>+D14+7</f>
        <v>46347</v>
      </c>
      <c r="E21" s="61">
        <f>+D21+2</f>
        <v>46349</v>
      </c>
      <c r="F21" s="103" t="s">
        <v>414</v>
      </c>
      <c r="G21" s="103" t="s">
        <v>419</v>
      </c>
      <c r="H21" s="98">
        <v>46356</v>
      </c>
      <c r="I21" s="150">
        <f>+H21+30</f>
        <v>46386</v>
      </c>
      <c r="J21" s="150">
        <f>+I21+4</f>
        <v>46390</v>
      </c>
      <c r="K21" s="150">
        <f>+J21+4</f>
        <v>46394</v>
      </c>
      <c r="L21" s="150" t="s">
        <v>15</v>
      </c>
      <c r="M21" s="150" t="s">
        <v>15</v>
      </c>
      <c r="N21" s="150" t="s">
        <v>15</v>
      </c>
      <c r="O21" s="150" t="s">
        <v>15</v>
      </c>
      <c r="P21" s="150" t="s">
        <v>15</v>
      </c>
      <c r="Q21" s="150" t="s">
        <v>15</v>
      </c>
      <c r="R21" s="150" t="s">
        <v>15</v>
      </c>
      <c r="S21" s="150" t="s">
        <v>15</v>
      </c>
      <c r="T21" s="150" t="s">
        <v>15</v>
      </c>
      <c r="U21" s="63" t="s">
        <v>20</v>
      </c>
    </row>
    <row r="22" spans="1:21" s="56" customFormat="1" ht="15.75">
      <c r="A22" s="41" t="s">
        <v>128</v>
      </c>
      <c r="B22" s="40" t="s">
        <v>390</v>
      </c>
      <c r="C22" s="122" t="s">
        <v>116</v>
      </c>
      <c r="D22" s="122">
        <f>+D15+7</f>
        <v>46348</v>
      </c>
      <c r="E22" s="122">
        <f>+D22+2</f>
        <v>46350</v>
      </c>
      <c r="F22" s="188" t="s">
        <v>415</v>
      </c>
      <c r="G22" s="200" t="s">
        <v>420</v>
      </c>
      <c r="H22" s="190">
        <v>46353</v>
      </c>
      <c r="I22" s="190">
        <f>+H22+27</f>
        <v>46380</v>
      </c>
      <c r="J22" s="190">
        <f>+L22+4</f>
        <v>46388</v>
      </c>
      <c r="K22" s="190" t="s">
        <v>15</v>
      </c>
      <c r="L22" s="190">
        <f>+I22+4</f>
        <v>46384</v>
      </c>
      <c r="M22" s="190" t="s">
        <v>15</v>
      </c>
      <c r="N22" s="190" t="s">
        <v>15</v>
      </c>
      <c r="O22" s="190" t="s">
        <v>15</v>
      </c>
      <c r="P22" s="190" t="s">
        <v>15</v>
      </c>
      <c r="Q22" s="190" t="s">
        <v>15</v>
      </c>
      <c r="R22" s="190" t="s">
        <v>15</v>
      </c>
      <c r="S22" s="190" t="s">
        <v>15</v>
      </c>
      <c r="T22" s="190" t="s">
        <v>15</v>
      </c>
      <c r="U22" s="191" t="s">
        <v>84</v>
      </c>
    </row>
    <row r="23" spans="1:21" s="56" customFormat="1" ht="15.75">
      <c r="A23" s="114"/>
      <c r="B23" s="40"/>
      <c r="C23" s="122"/>
      <c r="D23" s="122"/>
      <c r="E23" s="122"/>
      <c r="F23" s="192" t="s">
        <v>416</v>
      </c>
      <c r="G23" s="192" t="s">
        <v>421</v>
      </c>
      <c r="H23" s="193">
        <v>46356</v>
      </c>
      <c r="I23" s="194">
        <f>+P23+4</f>
        <v>46390</v>
      </c>
      <c r="J23" s="194">
        <f>+P23+8</f>
        <v>46394</v>
      </c>
      <c r="K23" s="194">
        <f>+J23+4</f>
        <v>46398</v>
      </c>
      <c r="L23" s="194" t="s">
        <v>15</v>
      </c>
      <c r="M23" s="194" t="s">
        <v>15</v>
      </c>
      <c r="N23" s="194" t="s">
        <v>15</v>
      </c>
      <c r="O23" s="194" t="s">
        <v>15</v>
      </c>
      <c r="P23" s="194">
        <f>+H23+30</f>
        <v>46386</v>
      </c>
      <c r="Q23" s="194" t="s">
        <v>15</v>
      </c>
      <c r="R23" s="194" t="s">
        <v>15</v>
      </c>
      <c r="S23" s="194" t="s">
        <v>15</v>
      </c>
      <c r="T23" s="194" t="s">
        <v>15</v>
      </c>
      <c r="U23" s="64" t="s">
        <v>18</v>
      </c>
    </row>
    <row r="24" spans="1:21" s="56" customFormat="1" ht="15.75">
      <c r="A24" s="115"/>
      <c r="B24" s="93"/>
      <c r="C24" s="94"/>
      <c r="D24" s="94"/>
      <c r="E24" s="94"/>
      <c r="F24" s="195" t="s">
        <v>417</v>
      </c>
      <c r="G24" s="195" t="s">
        <v>422</v>
      </c>
      <c r="H24" s="196">
        <v>46355</v>
      </c>
      <c r="I24" s="197">
        <f>+J24+3</f>
        <v>46396</v>
      </c>
      <c r="J24" s="197">
        <f>+K24+4</f>
        <v>46393</v>
      </c>
      <c r="K24" s="197">
        <f>+H24+34</f>
        <v>46389</v>
      </c>
      <c r="L24" s="197" t="s">
        <v>15</v>
      </c>
      <c r="M24" s="197" t="s">
        <v>15</v>
      </c>
      <c r="N24" s="197" t="s">
        <v>15</v>
      </c>
      <c r="O24" s="197" t="s">
        <v>15</v>
      </c>
      <c r="P24" s="197" t="s">
        <v>15</v>
      </c>
      <c r="Q24" s="197" t="s">
        <v>15</v>
      </c>
      <c r="R24" s="197" t="s">
        <v>15</v>
      </c>
      <c r="S24" s="197" t="s">
        <v>15</v>
      </c>
      <c r="T24" s="197" t="s">
        <v>15</v>
      </c>
      <c r="U24" s="198" t="s">
        <v>17</v>
      </c>
    </row>
    <row r="25" spans="1:21" s="56" customFormat="1" ht="15.75">
      <c r="A25" s="182"/>
      <c r="B25" s="182"/>
      <c r="C25" s="183"/>
      <c r="D25" s="183"/>
      <c r="E25" s="184"/>
      <c r="F25" s="185" t="s">
        <v>423</v>
      </c>
      <c r="G25" s="185" t="s">
        <v>428</v>
      </c>
      <c r="H25" s="187">
        <v>46360</v>
      </c>
      <c r="I25" s="186" t="s">
        <v>15</v>
      </c>
      <c r="J25" s="186" t="s">
        <v>15</v>
      </c>
      <c r="K25" s="186" t="s">
        <v>15</v>
      </c>
      <c r="L25" s="187">
        <f>H25+31</f>
        <v>46391</v>
      </c>
      <c r="M25" s="187">
        <f>+L25+3</f>
        <v>46394</v>
      </c>
      <c r="N25" s="187">
        <f>+M25+7</f>
        <v>46401</v>
      </c>
      <c r="O25" s="187">
        <f>+N25+6</f>
        <v>46407</v>
      </c>
      <c r="P25" s="186" t="s">
        <v>15</v>
      </c>
      <c r="Q25" s="186" t="s">
        <v>15</v>
      </c>
      <c r="R25" s="186" t="s">
        <v>15</v>
      </c>
      <c r="S25" s="186" t="s">
        <v>15</v>
      </c>
      <c r="T25" s="186" t="s">
        <v>15</v>
      </c>
      <c r="U25" s="59" t="s">
        <v>16</v>
      </c>
    </row>
    <row r="26" spans="1:21" s="56" customFormat="1" ht="15.75">
      <c r="A26" s="116"/>
      <c r="B26" s="113"/>
      <c r="C26" s="61"/>
      <c r="D26" s="61"/>
      <c r="E26" s="61"/>
      <c r="F26" s="102" t="s">
        <v>424</v>
      </c>
      <c r="G26" s="102" t="s">
        <v>429</v>
      </c>
      <c r="H26" s="214">
        <v>46360</v>
      </c>
      <c r="I26" s="149" t="s">
        <v>15</v>
      </c>
      <c r="J26" s="149" t="s">
        <v>15</v>
      </c>
      <c r="K26" s="149" t="s">
        <v>15</v>
      </c>
      <c r="L26" s="149" t="s">
        <v>15</v>
      </c>
      <c r="M26" s="149" t="s">
        <v>15</v>
      </c>
      <c r="N26" s="149" t="s">
        <v>15</v>
      </c>
      <c r="O26" s="149" t="s">
        <v>15</v>
      </c>
      <c r="P26" s="149">
        <f>+Q26+12</f>
        <v>46406</v>
      </c>
      <c r="Q26" s="149">
        <f>+T26+2</f>
        <v>46394</v>
      </c>
      <c r="R26" s="149" t="s">
        <v>15</v>
      </c>
      <c r="S26" s="149">
        <f>+H26+27</f>
        <v>46387</v>
      </c>
      <c r="T26" s="149">
        <f>+S26+5</f>
        <v>46392</v>
      </c>
      <c r="U26" s="62" t="s">
        <v>19</v>
      </c>
    </row>
    <row r="27" spans="1:21" s="56" customFormat="1" ht="15.75">
      <c r="A27" s="141" t="s">
        <v>391</v>
      </c>
      <c r="B27" s="298" t="s">
        <v>392</v>
      </c>
      <c r="C27" s="299" t="s">
        <v>83</v>
      </c>
      <c r="D27" s="299">
        <f>+D21+7</f>
        <v>46354</v>
      </c>
      <c r="E27" s="299">
        <f>+D27+2</f>
        <v>46356</v>
      </c>
      <c r="F27" s="103" t="s">
        <v>425</v>
      </c>
      <c r="G27" s="103" t="s">
        <v>265</v>
      </c>
      <c r="H27" s="98">
        <v>46363</v>
      </c>
      <c r="I27" s="150">
        <f>+H27+30</f>
        <v>46393</v>
      </c>
      <c r="J27" s="150">
        <f>+I27+4</f>
        <v>46397</v>
      </c>
      <c r="K27" s="150">
        <f>+J27+4</f>
        <v>46401</v>
      </c>
      <c r="L27" s="150" t="s">
        <v>15</v>
      </c>
      <c r="M27" s="150" t="s">
        <v>15</v>
      </c>
      <c r="N27" s="150" t="s">
        <v>15</v>
      </c>
      <c r="O27" s="150" t="s">
        <v>15</v>
      </c>
      <c r="P27" s="150" t="s">
        <v>15</v>
      </c>
      <c r="Q27" s="150" t="s">
        <v>15</v>
      </c>
      <c r="R27" s="150" t="s">
        <v>15</v>
      </c>
      <c r="S27" s="150" t="s">
        <v>15</v>
      </c>
      <c r="T27" s="150" t="s">
        <v>15</v>
      </c>
      <c r="U27" s="63" t="s">
        <v>20</v>
      </c>
    </row>
    <row r="28" spans="1:21" s="56" customFormat="1" ht="15.75">
      <c r="A28" s="41" t="s">
        <v>201</v>
      </c>
      <c r="B28" s="40" t="s">
        <v>393</v>
      </c>
      <c r="C28" s="122" t="s">
        <v>116</v>
      </c>
      <c r="D28" s="122">
        <f>+D22+7</f>
        <v>46355</v>
      </c>
      <c r="E28" s="122">
        <f>+D28+2</f>
        <v>46357</v>
      </c>
      <c r="F28" s="188" t="s">
        <v>426</v>
      </c>
      <c r="G28" s="189" t="s">
        <v>430</v>
      </c>
      <c r="H28" s="190">
        <v>46360</v>
      </c>
      <c r="I28" s="190">
        <f>+H28+27</f>
        <v>46387</v>
      </c>
      <c r="J28" s="190">
        <f>+L28+4</f>
        <v>46395</v>
      </c>
      <c r="K28" s="190" t="s">
        <v>15</v>
      </c>
      <c r="L28" s="190">
        <f>+I28+4</f>
        <v>46391</v>
      </c>
      <c r="M28" s="190" t="s">
        <v>15</v>
      </c>
      <c r="N28" s="190" t="s">
        <v>15</v>
      </c>
      <c r="O28" s="190" t="s">
        <v>15</v>
      </c>
      <c r="P28" s="190" t="s">
        <v>15</v>
      </c>
      <c r="Q28" s="190" t="s">
        <v>15</v>
      </c>
      <c r="R28" s="190" t="s">
        <v>15</v>
      </c>
      <c r="S28" s="190" t="s">
        <v>15</v>
      </c>
      <c r="T28" s="190" t="s">
        <v>15</v>
      </c>
      <c r="U28" s="191" t="s">
        <v>84</v>
      </c>
    </row>
    <row r="29" spans="1:21" s="56" customFormat="1" ht="15.75">
      <c r="A29" s="114"/>
      <c r="B29" s="40"/>
      <c r="C29" s="122"/>
      <c r="D29" s="122"/>
      <c r="E29" s="122"/>
      <c r="F29" s="192" t="s">
        <v>427</v>
      </c>
      <c r="G29" s="192" t="s">
        <v>431</v>
      </c>
      <c r="H29" s="193">
        <v>46363</v>
      </c>
      <c r="I29" s="194">
        <f>+P29+4</f>
        <v>46397</v>
      </c>
      <c r="J29" s="194">
        <f>+P29+8</f>
        <v>46401</v>
      </c>
      <c r="K29" s="194">
        <f>+J29+4</f>
        <v>46405</v>
      </c>
      <c r="L29" s="194" t="s">
        <v>15</v>
      </c>
      <c r="M29" s="194" t="s">
        <v>15</v>
      </c>
      <c r="N29" s="194" t="s">
        <v>15</v>
      </c>
      <c r="O29" s="194" t="s">
        <v>15</v>
      </c>
      <c r="P29" s="194">
        <f>+H29+30</f>
        <v>46393</v>
      </c>
      <c r="Q29" s="194" t="s">
        <v>15</v>
      </c>
      <c r="R29" s="194" t="s">
        <v>15</v>
      </c>
      <c r="S29" s="194" t="s">
        <v>15</v>
      </c>
      <c r="T29" s="194" t="s">
        <v>15</v>
      </c>
      <c r="U29" s="64" t="s">
        <v>18</v>
      </c>
    </row>
    <row r="30" spans="1:21" s="56" customFormat="1" ht="15.75">
      <c r="A30" s="115"/>
      <c r="B30" s="93"/>
      <c r="C30" s="94"/>
      <c r="D30" s="94"/>
      <c r="E30" s="94"/>
      <c r="F30" s="195" t="s">
        <v>334</v>
      </c>
      <c r="G30" s="195" t="s">
        <v>432</v>
      </c>
      <c r="H30" s="196">
        <v>46369</v>
      </c>
      <c r="I30" s="197">
        <f>+J30+3</f>
        <v>46410</v>
      </c>
      <c r="J30" s="197">
        <f>+K30+4</f>
        <v>46407</v>
      </c>
      <c r="K30" s="197">
        <f>+H30+34</f>
        <v>46403</v>
      </c>
      <c r="L30" s="197" t="s">
        <v>15</v>
      </c>
      <c r="M30" s="197" t="s">
        <v>15</v>
      </c>
      <c r="N30" s="197" t="s">
        <v>15</v>
      </c>
      <c r="O30" s="197" t="s">
        <v>15</v>
      </c>
      <c r="P30" s="197" t="s">
        <v>15</v>
      </c>
      <c r="Q30" s="197" t="s">
        <v>15</v>
      </c>
      <c r="R30" s="197" t="s">
        <v>15</v>
      </c>
      <c r="S30" s="197" t="s">
        <v>15</v>
      </c>
      <c r="T30" s="197" t="s">
        <v>15</v>
      </c>
      <c r="U30" s="198" t="s">
        <v>17</v>
      </c>
    </row>
    <row r="31" spans="1:21" s="72" customFormat="1" ht="15.75">
      <c r="A31" s="14"/>
      <c r="B31" s="34"/>
      <c r="C31" s="66"/>
      <c r="D31" s="66"/>
      <c r="E31" s="67"/>
      <c r="F31" s="68"/>
      <c r="G31" s="69"/>
      <c r="H31" s="99"/>
      <c r="I31" s="70"/>
      <c r="J31" s="70"/>
      <c r="K31" s="70"/>
      <c r="L31" s="71"/>
      <c r="M31" s="71"/>
      <c r="N31" s="71"/>
      <c r="O31" s="71"/>
      <c r="P31" s="71"/>
      <c r="Q31" s="71"/>
      <c r="R31" s="71"/>
      <c r="S31" s="71"/>
      <c r="T31" s="71"/>
    </row>
    <row r="32" spans="1:21" s="76" customFormat="1" ht="18.75">
      <c r="A32" s="17" t="s">
        <v>117</v>
      </c>
      <c r="B32" s="17"/>
      <c r="C32" s="18"/>
      <c r="D32" s="18"/>
      <c r="E32" s="19"/>
      <c r="F32" s="73"/>
      <c r="G32" s="74"/>
      <c r="H32" s="84"/>
    </row>
    <row r="33" spans="1:11" s="76" customFormat="1" ht="18">
      <c r="A33" s="42" t="s">
        <v>21</v>
      </c>
      <c r="B33" s="77"/>
      <c r="C33" s="3"/>
      <c r="D33" s="3"/>
      <c r="E33" s="3"/>
      <c r="F33" s="73"/>
      <c r="G33" s="74"/>
      <c r="H33" s="84"/>
    </row>
    <row r="34" spans="1:11" s="76" customFormat="1" ht="18.75">
      <c r="A34" s="20" t="s">
        <v>86</v>
      </c>
      <c r="B34" s="77"/>
      <c r="C34" s="21"/>
      <c r="D34" s="21"/>
      <c r="F34" s="78"/>
      <c r="G34" s="79"/>
      <c r="H34" s="84"/>
      <c r="I34" s="22"/>
      <c r="J34" s="22"/>
      <c r="K34" s="23"/>
    </row>
    <row r="35" spans="1:11" ht="18">
      <c r="H35" s="201"/>
    </row>
    <row r="36" spans="1:11" ht="18.75">
      <c r="A36" s="128" t="s">
        <v>129</v>
      </c>
      <c r="B36" s="202"/>
      <c r="C36" s="202"/>
      <c r="D36" s="203"/>
      <c r="E36" s="203"/>
      <c r="F36" s="203"/>
      <c r="G36" s="131"/>
      <c r="H36" s="201"/>
    </row>
  </sheetData>
  <mergeCells count="7">
    <mergeCell ref="B1:T1"/>
    <mergeCell ref="B2:T2"/>
    <mergeCell ref="A5:B6"/>
    <mergeCell ref="C5:D5"/>
    <mergeCell ref="F5:G6"/>
    <mergeCell ref="H5:H6"/>
    <mergeCell ref="I5:T5"/>
  </mergeCells>
  <conditionalFormatting sqref="B7">
    <cfRule type="duplicateValues" dxfId="820" priority="1933"/>
  </conditionalFormatting>
  <conditionalFormatting sqref="B8">
    <cfRule type="duplicateValues" dxfId="819" priority="310"/>
    <cfRule type="duplicateValues" dxfId="818" priority="323"/>
    <cfRule type="duplicateValues" dxfId="817" priority="322"/>
    <cfRule type="duplicateValues" dxfId="816" priority="321"/>
    <cfRule type="duplicateValues" dxfId="815" priority="288"/>
    <cfRule type="duplicateValues" dxfId="814" priority="289"/>
    <cfRule type="duplicateValues" dxfId="813" priority="290"/>
    <cfRule type="duplicateValues" dxfId="812" priority="291"/>
    <cfRule type="duplicateValues" dxfId="811" priority="292"/>
    <cfRule type="duplicateValues" dxfId="810" priority="293"/>
    <cfRule type="duplicateValues" dxfId="809" priority="294"/>
    <cfRule type="duplicateValues" dxfId="808" priority="295"/>
    <cfRule type="duplicateValues" dxfId="807" priority="296"/>
    <cfRule type="duplicateValues" dxfId="806" priority="297"/>
    <cfRule type="duplicateValues" dxfId="805" priority="298"/>
    <cfRule type="duplicateValues" dxfId="804" priority="299"/>
    <cfRule type="duplicateValues" dxfId="803" priority="300"/>
    <cfRule type="duplicateValues" dxfId="802" priority="301"/>
    <cfRule type="duplicateValues" dxfId="801" priority="302"/>
    <cfRule type="duplicateValues" dxfId="800" priority="303"/>
    <cfRule type="duplicateValues" dxfId="799" priority="304"/>
    <cfRule type="duplicateValues" dxfId="798" priority="305"/>
    <cfRule type="duplicateValues" dxfId="797" priority="306"/>
    <cfRule type="duplicateValues" dxfId="796" priority="307"/>
    <cfRule type="duplicateValues" dxfId="795" priority="308"/>
    <cfRule type="duplicateValues" dxfId="794" priority="309"/>
    <cfRule type="duplicateValues" dxfId="793" priority="387"/>
    <cfRule type="duplicateValues" dxfId="792" priority="311"/>
    <cfRule type="duplicateValues" dxfId="791" priority="312"/>
    <cfRule type="duplicateValues" dxfId="790" priority="313"/>
    <cfRule type="duplicateValues" dxfId="789" priority="314"/>
    <cfRule type="duplicateValues" dxfId="788" priority="315"/>
    <cfRule type="duplicateValues" dxfId="787" priority="316"/>
    <cfRule type="duplicateValues" dxfId="786" priority="317"/>
    <cfRule type="duplicateValues" dxfId="785" priority="318"/>
    <cfRule type="duplicateValues" dxfId="784" priority="403"/>
    <cfRule type="duplicateValues" dxfId="783" priority="402"/>
    <cfRule type="duplicateValues" dxfId="782" priority="401"/>
    <cfRule type="duplicateValues" dxfId="781" priority="400"/>
    <cfRule type="duplicateValues" dxfId="780" priority="399"/>
    <cfRule type="duplicateValues" dxfId="779" priority="398"/>
    <cfRule type="duplicateValues" dxfId="778" priority="397"/>
    <cfRule type="duplicateValues" dxfId="777" priority="396"/>
    <cfRule type="duplicateValues" dxfId="776" priority="395"/>
    <cfRule type="duplicateValues" dxfId="775" priority="394"/>
    <cfRule type="duplicateValues" dxfId="774" priority="393"/>
    <cfRule type="duplicateValues" dxfId="773" priority="392"/>
    <cfRule type="duplicateValues" dxfId="772" priority="391"/>
    <cfRule type="duplicateValues" dxfId="771" priority="390"/>
    <cfRule type="duplicateValues" dxfId="770" priority="389"/>
    <cfRule type="duplicateValues" dxfId="769" priority="388"/>
    <cfRule type="duplicateValues" dxfId="768" priority="320"/>
    <cfRule type="duplicateValues" dxfId="767" priority="386"/>
    <cfRule type="duplicateValues" dxfId="766" priority="385"/>
    <cfRule type="duplicateValues" dxfId="765" priority="384"/>
    <cfRule type="duplicateValues" dxfId="764" priority="383"/>
    <cfRule type="duplicateValues" dxfId="763" priority="382"/>
    <cfRule type="duplicateValues" dxfId="762" priority="319"/>
    <cfRule type="duplicateValues" dxfId="761" priority="380"/>
    <cfRule type="duplicateValues" dxfId="760" priority="379"/>
    <cfRule type="duplicateValues" dxfId="759" priority="378"/>
    <cfRule type="duplicateValues" dxfId="758" priority="381"/>
    <cfRule type="duplicateValues" dxfId="757" priority="377"/>
    <cfRule type="duplicateValues" dxfId="756" priority="376"/>
    <cfRule type="duplicateValues" dxfId="755" priority="375"/>
    <cfRule type="duplicateValues" dxfId="754" priority="374"/>
    <cfRule type="duplicateValues" dxfId="753" priority="373"/>
    <cfRule type="duplicateValues" dxfId="752" priority="372"/>
    <cfRule type="duplicateValues" dxfId="751" priority="371"/>
    <cfRule type="duplicateValues" dxfId="750" priority="370"/>
    <cfRule type="duplicateValues" dxfId="749" priority="369"/>
    <cfRule type="duplicateValues" dxfId="748" priority="368"/>
    <cfRule type="duplicateValues" dxfId="747" priority="367"/>
    <cfRule type="duplicateValues" dxfId="746" priority="366"/>
    <cfRule type="duplicateValues" dxfId="745" priority="365"/>
    <cfRule type="duplicateValues" dxfId="744" priority="364"/>
    <cfRule type="duplicateValues" dxfId="743" priority="363"/>
    <cfRule type="duplicateValues" dxfId="742" priority="362"/>
    <cfRule type="duplicateValues" dxfId="741" priority="361"/>
    <cfRule type="duplicateValues" dxfId="740" priority="360"/>
    <cfRule type="duplicateValues" dxfId="739" priority="359"/>
    <cfRule type="duplicateValues" dxfId="738" priority="358"/>
    <cfRule type="duplicateValues" dxfId="737" priority="357"/>
    <cfRule type="duplicateValues" dxfId="736" priority="356"/>
    <cfRule type="duplicateValues" dxfId="735" priority="355"/>
    <cfRule type="duplicateValues" dxfId="734" priority="354"/>
    <cfRule type="duplicateValues" dxfId="733" priority="353"/>
    <cfRule type="duplicateValues" dxfId="732" priority="352"/>
    <cfRule type="duplicateValues" dxfId="731" priority="351"/>
    <cfRule type="duplicateValues" dxfId="730" priority="350"/>
    <cfRule type="duplicateValues" dxfId="729" priority="349"/>
    <cfRule type="duplicateValues" dxfId="728" priority="348"/>
    <cfRule type="duplicateValues" dxfId="727" priority="347"/>
    <cfRule type="duplicateValues" dxfId="726" priority="346"/>
    <cfRule type="duplicateValues" dxfId="725" priority="345"/>
    <cfRule type="duplicateValues" dxfId="724" priority="344"/>
    <cfRule type="duplicateValues" dxfId="723" priority="343"/>
    <cfRule type="duplicateValues" dxfId="722" priority="342"/>
    <cfRule type="duplicateValues" dxfId="721" priority="341"/>
    <cfRule type="duplicateValues" dxfId="720" priority="340"/>
    <cfRule type="duplicateValues" dxfId="719" priority="339"/>
    <cfRule type="duplicateValues" dxfId="718" priority="338"/>
    <cfRule type="duplicateValues" dxfId="717" priority="337"/>
    <cfRule type="duplicateValues" dxfId="716" priority="336"/>
    <cfRule type="duplicateValues" dxfId="715" priority="335"/>
    <cfRule type="duplicateValues" dxfId="714" priority="334"/>
    <cfRule type="duplicateValues" dxfId="713" priority="333"/>
    <cfRule type="duplicateValues" dxfId="712" priority="332"/>
    <cfRule type="duplicateValues" dxfId="711" priority="331"/>
    <cfRule type="duplicateValues" dxfId="710" priority="330"/>
    <cfRule type="duplicateValues" dxfId="709" priority="329"/>
    <cfRule type="duplicateValues" dxfId="708" priority="328"/>
    <cfRule type="duplicateValues" dxfId="707" priority="327"/>
    <cfRule type="duplicateValues" dxfId="706" priority="326"/>
    <cfRule type="duplicateValues" dxfId="705" priority="325"/>
    <cfRule type="duplicateValues" dxfId="704" priority="324"/>
  </conditionalFormatting>
  <conditionalFormatting sqref="B9">
    <cfRule type="duplicateValues" dxfId="703" priority="285"/>
    <cfRule type="duplicateValues" dxfId="702" priority="286"/>
    <cfRule type="duplicateValues" dxfId="701" priority="287"/>
    <cfRule type="duplicateValues" dxfId="700" priority="195"/>
    <cfRule type="duplicateValues" dxfId="699" priority="257"/>
    <cfRule type="duplicateValues" dxfId="698" priority="193"/>
    <cfRule type="duplicateValues" dxfId="697" priority="194"/>
    <cfRule type="duplicateValues" dxfId="696" priority="191"/>
    <cfRule type="duplicateValues" dxfId="695" priority="196"/>
    <cfRule type="duplicateValues" dxfId="694" priority="197"/>
    <cfRule type="duplicateValues" dxfId="693" priority="198"/>
    <cfRule type="duplicateValues" dxfId="692" priority="199"/>
    <cfRule type="duplicateValues" dxfId="691" priority="200"/>
    <cfRule type="duplicateValues" dxfId="690" priority="201"/>
    <cfRule type="duplicateValues" dxfId="689" priority="202"/>
    <cfRule type="duplicateValues" dxfId="688" priority="203"/>
    <cfRule type="duplicateValues" dxfId="687" priority="204"/>
    <cfRule type="duplicateValues" dxfId="686" priority="205"/>
    <cfRule type="duplicateValues" dxfId="685" priority="206"/>
    <cfRule type="duplicateValues" dxfId="684" priority="207"/>
    <cfRule type="duplicateValues" dxfId="683" priority="208"/>
    <cfRule type="duplicateValues" dxfId="682" priority="209"/>
    <cfRule type="duplicateValues" dxfId="681" priority="210"/>
    <cfRule type="duplicateValues" dxfId="680" priority="211"/>
    <cfRule type="duplicateValues" dxfId="679" priority="212"/>
    <cfRule type="duplicateValues" dxfId="678" priority="213"/>
    <cfRule type="duplicateValues" dxfId="677" priority="214"/>
    <cfRule type="duplicateValues" dxfId="676" priority="215"/>
    <cfRule type="duplicateValues" dxfId="675" priority="216"/>
    <cfRule type="duplicateValues" dxfId="674" priority="217"/>
    <cfRule type="duplicateValues" dxfId="673" priority="218"/>
    <cfRule type="duplicateValues" dxfId="672" priority="219"/>
    <cfRule type="duplicateValues" dxfId="671" priority="220"/>
    <cfRule type="duplicateValues" dxfId="670" priority="221"/>
    <cfRule type="duplicateValues" dxfId="669" priority="222"/>
    <cfRule type="duplicateValues" dxfId="668" priority="223"/>
    <cfRule type="duplicateValues" dxfId="667" priority="224"/>
    <cfRule type="duplicateValues" dxfId="666" priority="225"/>
    <cfRule type="duplicateValues" dxfId="665" priority="226"/>
    <cfRule type="duplicateValues" dxfId="664" priority="227"/>
    <cfRule type="duplicateValues" dxfId="663" priority="228"/>
    <cfRule type="duplicateValues" dxfId="662" priority="229"/>
    <cfRule type="duplicateValues" dxfId="661" priority="230"/>
    <cfRule type="duplicateValues" dxfId="660" priority="231"/>
    <cfRule type="duplicateValues" dxfId="659" priority="232"/>
    <cfRule type="duplicateValues" dxfId="658" priority="233"/>
    <cfRule type="duplicateValues" dxfId="657" priority="234"/>
    <cfRule type="duplicateValues" dxfId="656" priority="235"/>
    <cfRule type="duplicateValues" dxfId="655" priority="236"/>
    <cfRule type="duplicateValues" dxfId="654" priority="237"/>
    <cfRule type="duplicateValues" dxfId="653" priority="238"/>
    <cfRule type="duplicateValues" dxfId="652" priority="239"/>
    <cfRule type="duplicateValues" dxfId="651" priority="240"/>
    <cfRule type="duplicateValues" dxfId="650" priority="241"/>
    <cfRule type="duplicateValues" dxfId="649" priority="242"/>
    <cfRule type="duplicateValues" dxfId="648" priority="243"/>
    <cfRule type="duplicateValues" dxfId="647" priority="244"/>
    <cfRule type="duplicateValues" dxfId="646" priority="245"/>
    <cfRule type="duplicateValues" dxfId="645" priority="246"/>
    <cfRule type="duplicateValues" dxfId="644" priority="247"/>
    <cfRule type="duplicateValues" dxfId="643" priority="248"/>
    <cfRule type="duplicateValues" dxfId="642" priority="249"/>
    <cfRule type="duplicateValues" dxfId="641" priority="250"/>
    <cfRule type="duplicateValues" dxfId="640" priority="251"/>
    <cfRule type="duplicateValues" dxfId="639" priority="252"/>
    <cfRule type="duplicateValues" dxfId="638" priority="253"/>
    <cfRule type="duplicateValues" dxfId="637" priority="254"/>
    <cfRule type="duplicateValues" dxfId="636" priority="255"/>
    <cfRule type="duplicateValues" dxfId="635" priority="256"/>
    <cfRule type="duplicateValues" dxfId="634" priority="192"/>
    <cfRule type="duplicateValues" dxfId="633" priority="258"/>
    <cfRule type="duplicateValues" dxfId="632" priority="259"/>
    <cfRule type="duplicateValues" dxfId="631" priority="260"/>
    <cfRule type="duplicateValues" dxfId="630" priority="261"/>
    <cfRule type="duplicateValues" dxfId="629" priority="262"/>
    <cfRule type="duplicateValues" dxfId="628" priority="263"/>
    <cfRule type="duplicateValues" dxfId="627" priority="264"/>
    <cfRule type="duplicateValues" dxfId="626" priority="265"/>
    <cfRule type="duplicateValues" dxfId="625" priority="266"/>
    <cfRule type="duplicateValues" dxfId="624" priority="267"/>
    <cfRule type="duplicateValues" dxfId="623" priority="268"/>
    <cfRule type="duplicateValues" dxfId="622" priority="269"/>
    <cfRule type="duplicateValues" dxfId="621" priority="270"/>
    <cfRule type="duplicateValues" dxfId="620" priority="271"/>
    <cfRule type="duplicateValues" dxfId="619" priority="272"/>
    <cfRule type="duplicateValues" dxfId="618" priority="273"/>
    <cfRule type="duplicateValues" dxfId="617" priority="274"/>
    <cfRule type="duplicateValues" dxfId="616" priority="275"/>
    <cfRule type="duplicateValues" dxfId="615" priority="276"/>
    <cfRule type="duplicateValues" dxfId="614" priority="277"/>
    <cfRule type="duplicateValues" dxfId="613" priority="278"/>
    <cfRule type="duplicateValues" dxfId="612" priority="279"/>
    <cfRule type="duplicateValues" dxfId="611" priority="280"/>
    <cfRule type="duplicateValues" dxfId="610" priority="281"/>
    <cfRule type="duplicateValues" dxfId="609" priority="282"/>
    <cfRule type="duplicateValues" dxfId="608" priority="283"/>
    <cfRule type="duplicateValues" dxfId="607" priority="284"/>
  </conditionalFormatting>
  <conditionalFormatting sqref="B10">
    <cfRule type="duplicateValues" dxfId="606" priority="571"/>
    <cfRule type="duplicateValues" dxfId="605" priority="572"/>
    <cfRule type="duplicateValues" dxfId="604" priority="573"/>
    <cfRule type="duplicateValues" dxfId="603" priority="574"/>
    <cfRule type="duplicateValues" dxfId="602" priority="575"/>
    <cfRule type="duplicateValues" dxfId="601" priority="576"/>
    <cfRule type="duplicateValues" dxfId="600" priority="577"/>
    <cfRule type="duplicateValues" dxfId="599" priority="579"/>
    <cfRule type="duplicateValues" dxfId="598" priority="580"/>
    <cfRule type="duplicateValues" dxfId="597" priority="581"/>
    <cfRule type="duplicateValues" dxfId="596" priority="582"/>
    <cfRule type="duplicateValues" dxfId="595" priority="583"/>
    <cfRule type="duplicateValues" dxfId="594" priority="584"/>
    <cfRule type="duplicateValues" dxfId="593" priority="585"/>
    <cfRule type="duplicateValues" dxfId="592" priority="586"/>
    <cfRule type="duplicateValues" dxfId="591" priority="587"/>
    <cfRule type="duplicateValues" dxfId="590" priority="588"/>
    <cfRule type="duplicateValues" dxfId="589" priority="589"/>
    <cfRule type="duplicateValues" dxfId="588" priority="590"/>
    <cfRule type="duplicateValues" dxfId="587" priority="591"/>
    <cfRule type="duplicateValues" dxfId="586" priority="592"/>
    <cfRule type="duplicateValues" dxfId="585" priority="593"/>
    <cfRule type="duplicateValues" dxfId="584" priority="594"/>
    <cfRule type="duplicateValues" dxfId="583" priority="595"/>
    <cfRule type="duplicateValues" dxfId="582" priority="596"/>
    <cfRule type="duplicateValues" dxfId="581" priority="597"/>
    <cfRule type="duplicateValues" dxfId="580" priority="598"/>
    <cfRule type="duplicateValues" dxfId="579" priority="599"/>
    <cfRule type="duplicateValues" dxfId="578" priority="600"/>
    <cfRule type="duplicateValues" dxfId="577" priority="601"/>
    <cfRule type="duplicateValues" dxfId="576" priority="602"/>
    <cfRule type="duplicateValues" dxfId="575" priority="603"/>
    <cfRule type="duplicateValues" dxfId="574" priority="604"/>
    <cfRule type="duplicateValues" dxfId="573" priority="605"/>
    <cfRule type="duplicateValues" dxfId="572" priority="578"/>
    <cfRule type="duplicateValues" dxfId="571" priority="509"/>
    <cfRule type="duplicateValues" dxfId="570" priority="510"/>
    <cfRule type="duplicateValues" dxfId="569" priority="511"/>
    <cfRule type="duplicateValues" dxfId="568" priority="512"/>
    <cfRule type="duplicateValues" dxfId="567" priority="513"/>
    <cfRule type="duplicateValues" dxfId="566" priority="514"/>
    <cfRule type="duplicateValues" dxfId="565" priority="515"/>
    <cfRule type="duplicateValues" dxfId="564" priority="516"/>
    <cfRule type="duplicateValues" dxfId="563" priority="517"/>
    <cfRule type="duplicateValues" dxfId="562" priority="518"/>
    <cfRule type="duplicateValues" dxfId="561" priority="519"/>
    <cfRule type="duplicateValues" dxfId="560" priority="520"/>
    <cfRule type="duplicateValues" dxfId="559" priority="521"/>
    <cfRule type="duplicateValues" dxfId="558" priority="522"/>
    <cfRule type="duplicateValues" dxfId="557" priority="523"/>
    <cfRule type="duplicateValues" dxfId="556" priority="524"/>
    <cfRule type="duplicateValues" dxfId="555" priority="525"/>
    <cfRule type="duplicateValues" dxfId="554" priority="526"/>
    <cfRule type="duplicateValues" dxfId="553" priority="527"/>
    <cfRule type="duplicateValues" dxfId="552" priority="528"/>
    <cfRule type="duplicateValues" dxfId="551" priority="529"/>
    <cfRule type="duplicateValues" dxfId="550" priority="530"/>
    <cfRule type="duplicateValues" dxfId="549" priority="531"/>
    <cfRule type="duplicateValues" dxfId="548" priority="532"/>
    <cfRule type="duplicateValues" dxfId="547" priority="533"/>
    <cfRule type="duplicateValues" dxfId="546" priority="534"/>
    <cfRule type="duplicateValues" dxfId="545" priority="535"/>
    <cfRule type="duplicateValues" dxfId="544" priority="536"/>
    <cfRule type="duplicateValues" dxfId="543" priority="537"/>
    <cfRule type="duplicateValues" dxfId="542" priority="538"/>
    <cfRule type="duplicateValues" dxfId="541" priority="539"/>
    <cfRule type="duplicateValues" dxfId="540" priority="540"/>
    <cfRule type="duplicateValues" dxfId="539" priority="541"/>
    <cfRule type="duplicateValues" dxfId="538" priority="542"/>
    <cfRule type="duplicateValues" dxfId="537" priority="543"/>
    <cfRule type="duplicateValues" dxfId="536" priority="544"/>
    <cfRule type="duplicateValues" dxfId="535" priority="545"/>
    <cfRule type="duplicateValues" dxfId="534" priority="546"/>
    <cfRule type="duplicateValues" dxfId="533" priority="547"/>
    <cfRule type="duplicateValues" dxfId="532" priority="548"/>
    <cfRule type="duplicateValues" dxfId="531" priority="549"/>
    <cfRule type="duplicateValues" dxfId="530" priority="550"/>
    <cfRule type="duplicateValues" dxfId="529" priority="551"/>
    <cfRule type="duplicateValues" dxfId="528" priority="552"/>
    <cfRule type="duplicateValues" dxfId="527" priority="553"/>
    <cfRule type="duplicateValues" dxfId="526" priority="554"/>
    <cfRule type="duplicateValues" dxfId="525" priority="555"/>
    <cfRule type="duplicateValues" dxfId="524" priority="556"/>
    <cfRule type="duplicateValues" dxfId="523" priority="557"/>
    <cfRule type="duplicateValues" dxfId="522" priority="558"/>
    <cfRule type="duplicateValues" dxfId="521" priority="559"/>
    <cfRule type="duplicateValues" dxfId="520" priority="560"/>
    <cfRule type="duplicateValues" dxfId="519" priority="561"/>
    <cfRule type="duplicateValues" dxfId="518" priority="562"/>
    <cfRule type="duplicateValues" dxfId="517" priority="563"/>
    <cfRule type="duplicateValues" dxfId="516" priority="564"/>
    <cfRule type="duplicateValues" dxfId="515" priority="565"/>
    <cfRule type="duplicateValues" dxfId="514" priority="566"/>
    <cfRule type="duplicateValues" dxfId="513" priority="567"/>
    <cfRule type="duplicateValues" dxfId="512" priority="568"/>
    <cfRule type="duplicateValues" dxfId="511" priority="569"/>
    <cfRule type="duplicateValues" dxfId="510" priority="570"/>
  </conditionalFormatting>
  <conditionalFormatting sqref="B11">
    <cfRule type="duplicateValues" dxfId="509" priority="1916"/>
    <cfRule type="duplicateValues" dxfId="508" priority="1915"/>
    <cfRule type="duplicateValues" dxfId="507" priority="1914"/>
    <cfRule type="duplicateValues" dxfId="506" priority="1913"/>
    <cfRule type="duplicateValues" dxfId="505" priority="1912"/>
    <cfRule type="duplicateValues" dxfId="504" priority="1911"/>
    <cfRule type="duplicateValues" dxfId="503" priority="1910"/>
    <cfRule type="duplicateValues" dxfId="502" priority="1909"/>
    <cfRule type="duplicateValues" dxfId="501" priority="1908"/>
  </conditionalFormatting>
  <conditionalFormatting sqref="B12 B7">
    <cfRule type="duplicateValues" dxfId="500" priority="1935"/>
  </conditionalFormatting>
  <conditionalFormatting sqref="B14">
    <cfRule type="duplicateValues" dxfId="499" priority="190"/>
  </conditionalFormatting>
  <conditionalFormatting sqref="B15">
    <cfRule type="duplicateValues" dxfId="498" priority="115"/>
    <cfRule type="duplicateValues" dxfId="497" priority="114"/>
    <cfRule type="duplicateValues" dxfId="496" priority="113"/>
    <cfRule type="duplicateValues" dxfId="495" priority="112"/>
    <cfRule type="duplicateValues" dxfId="494" priority="111"/>
    <cfRule type="duplicateValues" dxfId="493" priority="110"/>
    <cfRule type="duplicateValues" dxfId="492" priority="109"/>
    <cfRule type="duplicateValues" dxfId="491" priority="108"/>
    <cfRule type="duplicateValues" dxfId="490" priority="107"/>
  </conditionalFormatting>
  <conditionalFormatting sqref="B16">
    <cfRule type="duplicateValues" dxfId="489" priority="501"/>
    <cfRule type="duplicateValues" dxfId="488" priority="502"/>
    <cfRule type="duplicateValues" dxfId="487" priority="503"/>
    <cfRule type="duplicateValues" dxfId="486" priority="504"/>
    <cfRule type="duplicateValues" dxfId="485" priority="505"/>
    <cfRule type="duplicateValues" dxfId="484" priority="506"/>
    <cfRule type="duplicateValues" dxfId="483" priority="500"/>
    <cfRule type="duplicateValues" dxfId="482" priority="499"/>
    <cfRule type="duplicateValues" dxfId="481" priority="507"/>
  </conditionalFormatting>
  <conditionalFormatting sqref="B17">
    <cfRule type="duplicateValues" dxfId="480" priority="2004"/>
  </conditionalFormatting>
  <conditionalFormatting sqref="B19">
    <cfRule type="duplicateValues" dxfId="479" priority="1763"/>
  </conditionalFormatting>
  <conditionalFormatting sqref="B20">
    <cfRule type="duplicateValues" dxfId="478" priority="1759"/>
    <cfRule type="duplicateValues" dxfId="477" priority="1758"/>
    <cfRule type="duplicateValues" dxfId="476" priority="1761"/>
    <cfRule type="duplicateValues" dxfId="475" priority="1760"/>
  </conditionalFormatting>
  <conditionalFormatting sqref="B21">
    <cfRule type="duplicateValues" dxfId="474" priority="180"/>
  </conditionalFormatting>
  <conditionalFormatting sqref="B22">
    <cfRule type="duplicateValues" dxfId="473" priority="42"/>
    <cfRule type="duplicateValues" dxfId="472" priority="41"/>
    <cfRule type="duplicateValues" dxfId="471" priority="40"/>
    <cfRule type="duplicateValues" dxfId="470" priority="39"/>
    <cfRule type="duplicateValues" dxfId="469" priority="38"/>
    <cfRule type="duplicateValues" dxfId="468" priority="37"/>
    <cfRule type="duplicateValues" dxfId="467" priority="36"/>
    <cfRule type="duplicateValues" dxfId="466" priority="10"/>
    <cfRule type="duplicateValues" dxfId="465" priority="11"/>
    <cfRule type="duplicateValues" dxfId="464" priority="12"/>
    <cfRule type="duplicateValues" dxfId="463" priority="13"/>
    <cfRule type="duplicateValues" dxfId="462" priority="14"/>
    <cfRule type="duplicateValues" dxfId="461" priority="15"/>
    <cfRule type="duplicateValues" dxfId="460" priority="16"/>
    <cfRule type="duplicateValues" dxfId="459" priority="17"/>
    <cfRule type="duplicateValues" dxfId="458" priority="18"/>
    <cfRule type="duplicateValues" dxfId="457" priority="19"/>
    <cfRule type="duplicateValues" dxfId="456" priority="20"/>
    <cfRule type="duplicateValues" dxfId="455" priority="21"/>
    <cfRule type="duplicateValues" dxfId="454" priority="22"/>
    <cfRule type="duplicateValues" dxfId="453" priority="23"/>
    <cfRule type="duplicateValues" dxfId="452" priority="24"/>
    <cfRule type="duplicateValues" dxfId="451" priority="25"/>
    <cfRule type="duplicateValues" dxfId="450" priority="26"/>
    <cfRule type="duplicateValues" dxfId="449" priority="27"/>
    <cfRule type="duplicateValues" dxfId="448" priority="28"/>
    <cfRule type="duplicateValues" dxfId="447" priority="29"/>
    <cfRule type="duplicateValues" dxfId="446" priority="30"/>
    <cfRule type="duplicateValues" dxfId="445" priority="31"/>
    <cfRule type="duplicateValues" dxfId="444" priority="32"/>
    <cfRule type="duplicateValues" dxfId="443" priority="33"/>
    <cfRule type="duplicateValues" dxfId="442" priority="34"/>
    <cfRule type="duplicateValues" dxfId="441" priority="35"/>
    <cfRule type="duplicateValues" dxfId="440" priority="106"/>
    <cfRule type="duplicateValues" dxfId="439" priority="105"/>
    <cfRule type="duplicateValues" dxfId="438" priority="104"/>
    <cfRule type="duplicateValues" dxfId="437" priority="103"/>
    <cfRule type="duplicateValues" dxfId="436" priority="102"/>
    <cfRule type="duplicateValues" dxfId="435" priority="101"/>
    <cfRule type="duplicateValues" dxfId="434" priority="100"/>
    <cfRule type="duplicateValues" dxfId="433" priority="99"/>
    <cfRule type="duplicateValues" dxfId="432" priority="98"/>
    <cfRule type="duplicateValues" dxfId="431" priority="97"/>
    <cfRule type="duplicateValues" dxfId="430" priority="96"/>
    <cfRule type="duplicateValues" dxfId="429" priority="95"/>
    <cfRule type="duplicateValues" dxfId="428" priority="94"/>
    <cfRule type="duplicateValues" dxfId="427" priority="93"/>
    <cfRule type="duplicateValues" dxfId="426" priority="92"/>
    <cfRule type="duplicateValues" dxfId="425" priority="91"/>
    <cfRule type="duplicateValues" dxfId="424" priority="90"/>
    <cfRule type="duplicateValues" dxfId="423" priority="89"/>
    <cfRule type="duplicateValues" dxfId="422" priority="88"/>
    <cfRule type="duplicateValues" dxfId="421" priority="87"/>
    <cfRule type="duplicateValues" dxfId="420" priority="86"/>
    <cfRule type="duplicateValues" dxfId="419" priority="85"/>
    <cfRule type="duplicateValues" dxfId="418" priority="84"/>
    <cfRule type="duplicateValues" dxfId="417" priority="83"/>
    <cfRule type="duplicateValues" dxfId="416" priority="82"/>
    <cfRule type="duplicateValues" dxfId="415" priority="81"/>
    <cfRule type="duplicateValues" dxfId="414" priority="80"/>
    <cfRule type="duplicateValues" dxfId="413" priority="79"/>
    <cfRule type="duplicateValues" dxfId="412" priority="78"/>
    <cfRule type="duplicateValues" dxfId="411" priority="77"/>
    <cfRule type="duplicateValues" dxfId="410" priority="76"/>
    <cfRule type="duplicateValues" dxfId="409" priority="75"/>
    <cfRule type="duplicateValues" dxfId="408" priority="74"/>
    <cfRule type="duplicateValues" dxfId="407" priority="73"/>
    <cfRule type="duplicateValues" dxfId="406" priority="72"/>
    <cfRule type="duplicateValues" dxfId="405" priority="71"/>
    <cfRule type="duplicateValues" dxfId="404" priority="70"/>
    <cfRule type="duplicateValues" dxfId="403" priority="69"/>
    <cfRule type="duplicateValues" dxfId="402" priority="68"/>
    <cfRule type="duplicateValues" dxfId="401" priority="67"/>
    <cfRule type="duplicateValues" dxfId="400" priority="66"/>
    <cfRule type="duplicateValues" dxfId="399" priority="65"/>
    <cfRule type="duplicateValues" dxfId="398" priority="64"/>
    <cfRule type="duplicateValues" dxfId="397" priority="62"/>
    <cfRule type="duplicateValues" dxfId="396" priority="61"/>
    <cfRule type="duplicateValues" dxfId="395" priority="60"/>
    <cfRule type="duplicateValues" dxfId="394" priority="59"/>
    <cfRule type="duplicateValues" dxfId="393" priority="58"/>
    <cfRule type="duplicateValues" dxfId="392" priority="57"/>
    <cfRule type="duplicateValues" dxfId="391" priority="56"/>
    <cfRule type="duplicateValues" dxfId="390" priority="55"/>
    <cfRule type="duplicateValues" dxfId="389" priority="54"/>
    <cfRule type="duplicateValues" dxfId="388" priority="53"/>
    <cfRule type="duplicateValues" dxfId="387" priority="52"/>
    <cfRule type="duplicateValues" dxfId="386" priority="63"/>
    <cfRule type="duplicateValues" dxfId="385" priority="51"/>
    <cfRule type="duplicateValues" dxfId="384" priority="50"/>
    <cfRule type="duplicateValues" dxfId="383" priority="49"/>
    <cfRule type="duplicateValues" dxfId="382" priority="48"/>
    <cfRule type="duplicateValues" dxfId="381" priority="47"/>
    <cfRule type="duplicateValues" dxfId="380" priority="46"/>
    <cfRule type="duplicateValues" dxfId="379" priority="45"/>
    <cfRule type="duplicateValues" dxfId="378" priority="44"/>
    <cfRule type="duplicateValues" dxfId="377" priority="43"/>
  </conditionalFormatting>
  <conditionalFormatting sqref="B23">
    <cfRule type="duplicateValues" dxfId="376" priority="1764"/>
  </conditionalFormatting>
  <conditionalFormatting sqref="B24 B19">
    <cfRule type="duplicateValues" dxfId="375" priority="1762"/>
  </conditionalFormatting>
  <conditionalFormatting sqref="B24">
    <cfRule type="duplicateValues" dxfId="374" priority="1765"/>
  </conditionalFormatting>
  <conditionalFormatting sqref="B25 B30">
    <cfRule type="duplicateValues" dxfId="373" priority="5342"/>
  </conditionalFormatting>
  <conditionalFormatting sqref="B25">
    <cfRule type="duplicateValues" dxfId="372" priority="435"/>
  </conditionalFormatting>
  <conditionalFormatting sqref="B26">
    <cfRule type="duplicateValues" dxfId="371" priority="427"/>
    <cfRule type="duplicateValues" dxfId="370" priority="426"/>
    <cfRule type="duplicateValues" dxfId="369" priority="425"/>
    <cfRule type="duplicateValues" dxfId="368" priority="415"/>
    <cfRule type="duplicateValues" dxfId="367" priority="416"/>
    <cfRule type="duplicateValues" dxfId="366" priority="417"/>
    <cfRule type="duplicateValues" dxfId="365" priority="418"/>
    <cfRule type="duplicateValues" dxfId="364" priority="419"/>
    <cfRule type="duplicateValues" dxfId="363" priority="421"/>
    <cfRule type="duplicateValues" dxfId="362" priority="422"/>
    <cfRule type="duplicateValues" dxfId="361" priority="423"/>
    <cfRule type="duplicateValues" dxfId="360" priority="424"/>
    <cfRule type="duplicateValues" dxfId="359" priority="420"/>
    <cfRule type="duplicateValues" dxfId="358" priority="432"/>
    <cfRule type="duplicateValues" dxfId="357" priority="414"/>
    <cfRule type="duplicateValues" dxfId="356" priority="431"/>
    <cfRule type="duplicateValues" dxfId="355" priority="430"/>
    <cfRule type="duplicateValues" dxfId="354" priority="429"/>
    <cfRule type="duplicateValues" dxfId="353" priority="428"/>
  </conditionalFormatting>
  <conditionalFormatting sqref="B27">
    <cfRule type="duplicateValues" dxfId="352" priority="170"/>
  </conditionalFormatting>
  <conditionalFormatting sqref="B28">
    <cfRule type="duplicateValues" dxfId="351" priority="4"/>
    <cfRule type="duplicateValues" dxfId="350" priority="5"/>
    <cfRule type="duplicateValues" dxfId="349" priority="6"/>
    <cfRule type="duplicateValues" dxfId="348" priority="3"/>
    <cfRule type="duplicateValues" dxfId="347" priority="9"/>
    <cfRule type="duplicateValues" dxfId="346" priority="2"/>
    <cfRule type="duplicateValues" dxfId="345" priority="7"/>
    <cfRule type="duplicateValues" dxfId="344" priority="8"/>
    <cfRule type="duplicateValues" dxfId="343" priority="1"/>
  </conditionalFormatting>
  <conditionalFormatting sqref="B29">
    <cfRule type="duplicateValues" dxfId="342" priority="436"/>
  </conditionalFormatting>
  <conditionalFormatting sqref="B30">
    <cfRule type="duplicateValues" dxfId="341" priority="5344"/>
  </conditionalFormatting>
  <conditionalFormatting sqref="B37:B1048576 B31:B35 B1:B6 B18 B13">
    <cfRule type="duplicateValues" dxfId="340" priority="2685"/>
  </conditionalFormatting>
  <conditionalFormatting sqref="B37:B1048576 B31:B35 B18 B1:B6 B13">
    <cfRule type="duplicateValues" dxfId="339" priority="2661"/>
  </conditionalFormatting>
  <conditionalFormatting sqref="B37:B1048576 B31:B35">
    <cfRule type="duplicateValues" dxfId="338" priority="2608"/>
  </conditionalFormatting>
  <conditionalFormatting sqref="F7 F9">
    <cfRule type="duplicateValues" dxfId="337" priority="4266"/>
  </conditionalFormatting>
  <conditionalFormatting sqref="F8">
    <cfRule type="duplicateValues" dxfId="336" priority="943"/>
  </conditionalFormatting>
  <conditionalFormatting sqref="F10">
    <cfRule type="duplicateValues" dxfId="335" priority="806"/>
  </conditionalFormatting>
  <conditionalFormatting sqref="F13">
    <cfRule type="duplicateValues" dxfId="334" priority="150"/>
  </conditionalFormatting>
  <conditionalFormatting sqref="F14">
    <cfRule type="duplicateValues" dxfId="333" priority="149"/>
  </conditionalFormatting>
  <conditionalFormatting sqref="F15 F17">
    <cfRule type="duplicateValues" dxfId="332" priority="4021"/>
  </conditionalFormatting>
  <conditionalFormatting sqref="F16">
    <cfRule type="duplicateValues" dxfId="331" priority="1692"/>
  </conditionalFormatting>
  <conditionalFormatting sqref="F19:F21 F23">
    <cfRule type="duplicateValues" dxfId="330" priority="3679"/>
  </conditionalFormatting>
  <conditionalFormatting sqref="F22">
    <cfRule type="duplicateValues" dxfId="329" priority="1735"/>
  </conditionalFormatting>
  <conditionalFormatting sqref="F24">
    <cfRule type="duplicateValues" dxfId="328" priority="1734"/>
  </conditionalFormatting>
  <conditionalFormatting sqref="F25 F27:F29">
    <cfRule type="duplicateValues" dxfId="327" priority="438"/>
  </conditionalFormatting>
  <conditionalFormatting sqref="F26">
    <cfRule type="duplicateValues" dxfId="326" priority="433"/>
  </conditionalFormatting>
  <conditionalFormatting sqref="F30">
    <cfRule type="duplicateValues" dxfId="325" priority="5354"/>
  </conditionalFormatting>
  <conditionalFormatting sqref="F37:F1048576 F31:F35 F1:F6">
    <cfRule type="duplicateValues" dxfId="324" priority="2679"/>
  </conditionalFormatting>
  <pageMargins left="0.7" right="0.7" top="0.75" bottom="0.75" header="0.3" footer="0.3"/>
  <pageSetup paperSize="9" scale="43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76"/>
  <sheetViews>
    <sheetView zoomScale="80" zoomScaleNormal="80" workbookViewId="0">
      <selection sqref="A1:XFD1048576"/>
    </sheetView>
  </sheetViews>
  <sheetFormatPr defaultColWidth="10.28515625" defaultRowHeight="13.5"/>
  <cols>
    <col min="1" max="1" width="28.5703125" style="132" customWidth="1"/>
    <col min="2" max="3" width="18" style="132" customWidth="1"/>
    <col min="4" max="4" width="15" style="132" customWidth="1"/>
    <col min="5" max="5" width="20" style="132" customWidth="1"/>
    <col min="6" max="6" width="23" style="132" customWidth="1"/>
    <col min="7" max="7" width="14.5703125" style="132" customWidth="1"/>
    <col min="8" max="8" width="16.85546875" style="132" customWidth="1"/>
    <col min="9" max="10" width="14.28515625" style="132" hidden="1" customWidth="1"/>
    <col min="11" max="11" width="45.7109375" style="132" customWidth="1"/>
    <col min="12" max="16384" width="10.28515625" style="132"/>
  </cols>
  <sheetData>
    <row r="1" spans="1:11" ht="15.75" thickBot="1">
      <c r="A1" s="264" t="s">
        <v>363</v>
      </c>
      <c r="B1" s="265"/>
      <c r="C1" s="265"/>
      <c r="D1" s="265"/>
      <c r="E1" s="265"/>
      <c r="F1" s="265"/>
      <c r="G1" s="265"/>
      <c r="H1" s="265"/>
      <c r="I1" s="265"/>
      <c r="J1" s="265"/>
      <c r="K1" s="266" t="s">
        <v>364</v>
      </c>
    </row>
    <row r="2" spans="1:11" ht="14.25">
      <c r="A2" s="133" t="s">
        <v>36</v>
      </c>
      <c r="B2" s="134"/>
      <c r="C2" s="134"/>
      <c r="D2" s="134"/>
      <c r="E2" s="134"/>
      <c r="F2" s="134"/>
      <c r="G2" s="134"/>
      <c r="H2" s="134"/>
      <c r="I2" s="134"/>
      <c r="J2" s="134"/>
      <c r="K2" s="134" t="s">
        <v>130</v>
      </c>
    </row>
    <row r="3" spans="1:11" ht="14.25">
      <c r="A3" s="127" t="s">
        <v>131</v>
      </c>
      <c r="B3" s="142" t="s">
        <v>132</v>
      </c>
      <c r="C3" s="142" t="s">
        <v>133</v>
      </c>
      <c r="D3" s="142" t="s">
        <v>134</v>
      </c>
      <c r="E3" s="142" t="s">
        <v>135</v>
      </c>
      <c r="F3" s="142" t="s">
        <v>50</v>
      </c>
      <c r="G3" s="142" t="s">
        <v>136</v>
      </c>
      <c r="H3" s="142" t="s">
        <v>323</v>
      </c>
      <c r="I3" s="142" t="s">
        <v>324</v>
      </c>
      <c r="J3" s="142" t="s">
        <v>325</v>
      </c>
      <c r="K3" s="142" t="s">
        <v>37</v>
      </c>
    </row>
    <row r="4" spans="1:11" ht="15">
      <c r="A4" s="127"/>
      <c r="B4" s="142"/>
      <c r="C4" s="142"/>
      <c r="D4" s="142"/>
      <c r="E4" s="142"/>
      <c r="F4" s="142"/>
      <c r="G4" s="142"/>
      <c r="H4" s="142"/>
      <c r="I4" s="142"/>
      <c r="J4" s="142"/>
      <c r="K4" s="143" t="s">
        <v>38</v>
      </c>
    </row>
    <row r="5" spans="1:11" ht="14.25">
      <c r="A5" s="135"/>
      <c r="B5" s="142"/>
      <c r="C5" s="142"/>
      <c r="D5" s="142" t="s">
        <v>159</v>
      </c>
      <c r="E5" s="142"/>
      <c r="F5" s="142"/>
      <c r="G5" s="147" t="s">
        <v>150</v>
      </c>
      <c r="H5" s="142" t="s">
        <v>40</v>
      </c>
      <c r="I5" s="142"/>
      <c r="J5" s="142" t="s">
        <v>39</v>
      </c>
      <c r="K5" s="142" t="s">
        <v>138</v>
      </c>
    </row>
    <row r="6" spans="1:11" ht="14.25">
      <c r="A6" s="135" t="s">
        <v>139</v>
      </c>
      <c r="B6" s="147" t="s">
        <v>150</v>
      </c>
      <c r="C6" s="142" t="s">
        <v>39</v>
      </c>
      <c r="D6" s="142" t="s">
        <v>39</v>
      </c>
      <c r="E6" s="142" t="s">
        <v>39</v>
      </c>
      <c r="F6" s="142" t="s">
        <v>39</v>
      </c>
      <c r="G6" s="142" t="s">
        <v>39</v>
      </c>
      <c r="H6" s="142" t="s">
        <v>39</v>
      </c>
      <c r="I6" s="142" t="s">
        <v>39</v>
      </c>
      <c r="J6" s="142" t="s">
        <v>39</v>
      </c>
      <c r="K6" s="142" t="s">
        <v>140</v>
      </c>
    </row>
    <row r="7" spans="1:11" ht="14.25">
      <c r="A7" s="127"/>
      <c r="B7" s="147" t="s">
        <v>159</v>
      </c>
      <c r="C7" s="142" t="s">
        <v>40</v>
      </c>
      <c r="D7" s="142" t="s">
        <v>40</v>
      </c>
      <c r="E7" s="142" t="s">
        <v>40</v>
      </c>
      <c r="F7" s="142" t="s">
        <v>40</v>
      </c>
      <c r="G7" s="142" t="s">
        <v>40</v>
      </c>
      <c r="H7" s="142" t="s">
        <v>40</v>
      </c>
      <c r="I7" s="142" t="s">
        <v>40</v>
      </c>
      <c r="J7" s="142" t="s">
        <v>40</v>
      </c>
      <c r="K7" s="142" t="s">
        <v>141</v>
      </c>
    </row>
    <row r="8" spans="1:11" ht="14.25">
      <c r="A8" s="127"/>
      <c r="B8" s="147" t="s">
        <v>159</v>
      </c>
      <c r="C8" s="142" t="s">
        <v>40</v>
      </c>
      <c r="D8" s="142" t="s">
        <v>40</v>
      </c>
      <c r="E8" s="142" t="s">
        <v>40</v>
      </c>
      <c r="F8" s="142" t="s">
        <v>40</v>
      </c>
      <c r="G8" s="142" t="s">
        <v>40</v>
      </c>
      <c r="H8" s="142" t="s">
        <v>40</v>
      </c>
      <c r="I8" s="142" t="s">
        <v>40</v>
      </c>
      <c r="J8" s="142" t="s">
        <v>40</v>
      </c>
      <c r="K8" s="206" t="s">
        <v>142</v>
      </c>
    </row>
    <row r="9" spans="1:11" ht="14.25">
      <c r="A9" s="127"/>
      <c r="B9" s="147" t="s">
        <v>159</v>
      </c>
      <c r="C9" s="142" t="s">
        <v>40</v>
      </c>
      <c r="D9" s="142" t="s">
        <v>40</v>
      </c>
      <c r="E9" s="142" t="s">
        <v>40</v>
      </c>
      <c r="F9" s="142" t="s">
        <v>40</v>
      </c>
      <c r="G9" s="142" t="s">
        <v>40</v>
      </c>
      <c r="H9" s="142" t="s">
        <v>40</v>
      </c>
      <c r="I9" s="142" t="s">
        <v>40</v>
      </c>
      <c r="J9" s="142" t="s">
        <v>40</v>
      </c>
      <c r="K9" s="206" t="s">
        <v>143</v>
      </c>
    </row>
    <row r="10" spans="1:11" ht="14.25">
      <c r="A10" s="127" t="s">
        <v>180</v>
      </c>
      <c r="B10" s="142"/>
      <c r="C10" s="142"/>
      <c r="D10" s="142"/>
      <c r="E10" s="142"/>
      <c r="F10" s="127" t="s">
        <v>365</v>
      </c>
      <c r="G10" s="142"/>
      <c r="H10" s="142"/>
      <c r="I10" s="142"/>
      <c r="J10" s="142"/>
      <c r="K10" s="206" t="s">
        <v>202</v>
      </c>
    </row>
    <row r="11" spans="1:11" ht="15">
      <c r="A11" s="127"/>
      <c r="B11" s="142"/>
      <c r="C11" s="142"/>
      <c r="D11" s="142"/>
      <c r="E11" s="142"/>
      <c r="F11" s="142"/>
      <c r="G11" s="142"/>
      <c r="H11" s="142"/>
      <c r="I11" s="142"/>
      <c r="J11" s="142"/>
      <c r="K11" s="143" t="s">
        <v>144</v>
      </c>
    </row>
    <row r="12" spans="1:11" ht="14.25">
      <c r="A12" s="127"/>
      <c r="B12" s="147" t="s">
        <v>159</v>
      </c>
      <c r="C12" s="142" t="s">
        <v>40</v>
      </c>
      <c r="D12" s="142" t="s">
        <v>40</v>
      </c>
      <c r="E12" s="142" t="s">
        <v>40</v>
      </c>
      <c r="F12" s="142" t="s">
        <v>40</v>
      </c>
      <c r="G12" s="142" t="s">
        <v>40</v>
      </c>
      <c r="H12" s="142" t="s">
        <v>40</v>
      </c>
      <c r="I12" s="142" t="s">
        <v>40</v>
      </c>
      <c r="J12" s="142" t="s">
        <v>40</v>
      </c>
      <c r="K12" s="142" t="s">
        <v>145</v>
      </c>
    </row>
    <row r="13" spans="1:11" ht="14.25">
      <c r="A13" s="127"/>
      <c r="B13" s="147" t="s">
        <v>159</v>
      </c>
      <c r="C13" s="142" t="s">
        <v>40</v>
      </c>
      <c r="D13" s="142" t="s">
        <v>40</v>
      </c>
      <c r="E13" s="142" t="s">
        <v>40</v>
      </c>
      <c r="F13" s="142" t="s">
        <v>40</v>
      </c>
      <c r="G13" s="142" t="s">
        <v>40</v>
      </c>
      <c r="H13" s="142" t="s">
        <v>40</v>
      </c>
      <c r="I13" s="142" t="s">
        <v>40</v>
      </c>
      <c r="J13" s="142" t="s">
        <v>40</v>
      </c>
      <c r="K13" s="142" t="s">
        <v>146</v>
      </c>
    </row>
    <row r="14" spans="1:11" ht="14.25">
      <c r="A14" s="127"/>
      <c r="B14" s="147" t="s">
        <v>159</v>
      </c>
      <c r="C14" s="142" t="s">
        <v>40</v>
      </c>
      <c r="D14" s="142" t="s">
        <v>40</v>
      </c>
      <c r="E14" s="142" t="s">
        <v>40</v>
      </c>
      <c r="F14" s="142" t="s">
        <v>40</v>
      </c>
      <c r="G14" s="142" t="s">
        <v>40</v>
      </c>
      <c r="H14" s="142" t="s">
        <v>40</v>
      </c>
      <c r="I14" s="142" t="s">
        <v>40</v>
      </c>
      <c r="J14" s="142" t="s">
        <v>40</v>
      </c>
      <c r="K14" s="142" t="s">
        <v>147</v>
      </c>
    </row>
    <row r="15" spans="1:11" ht="15">
      <c r="A15" s="127"/>
      <c r="B15" s="142"/>
      <c r="C15" s="142"/>
      <c r="D15" s="142"/>
      <c r="E15" s="142"/>
      <c r="F15" s="142"/>
      <c r="G15" s="142"/>
      <c r="H15" s="142"/>
      <c r="I15" s="142"/>
      <c r="J15" s="142"/>
      <c r="K15" s="143" t="s">
        <v>148</v>
      </c>
    </row>
    <row r="16" spans="1:11" ht="14.25">
      <c r="A16" s="135"/>
      <c r="B16" s="147" t="s">
        <v>150</v>
      </c>
      <c r="C16" s="142" t="s">
        <v>149</v>
      </c>
      <c r="D16" s="142" t="s">
        <v>149</v>
      </c>
      <c r="E16" s="142" t="s">
        <v>39</v>
      </c>
      <c r="F16" s="142" t="s">
        <v>149</v>
      </c>
      <c r="G16" s="142" t="s">
        <v>149</v>
      </c>
      <c r="H16" s="142" t="s">
        <v>41</v>
      </c>
      <c r="I16" s="142" t="s">
        <v>150</v>
      </c>
      <c r="J16" s="142" t="s">
        <v>150</v>
      </c>
      <c r="K16" s="142" t="s">
        <v>151</v>
      </c>
    </row>
    <row r="17" spans="1:11" ht="14.25">
      <c r="A17" s="135"/>
      <c r="B17" s="147" t="s">
        <v>150</v>
      </c>
      <c r="C17" s="142" t="s">
        <v>41</v>
      </c>
      <c r="D17" s="142" t="s">
        <v>39</v>
      </c>
      <c r="E17" s="142" t="s">
        <v>39</v>
      </c>
      <c r="F17" s="142" t="s">
        <v>41</v>
      </c>
      <c r="G17" s="142" t="s">
        <v>149</v>
      </c>
      <c r="H17" s="142" t="s">
        <v>39</v>
      </c>
      <c r="I17" s="142" t="s">
        <v>39</v>
      </c>
      <c r="J17" s="142" t="s">
        <v>150</v>
      </c>
      <c r="K17" s="142" t="s">
        <v>153</v>
      </c>
    </row>
    <row r="18" spans="1:11" ht="14.25">
      <c r="A18" s="135"/>
      <c r="B18" s="147" t="s">
        <v>150</v>
      </c>
      <c r="C18" s="142" t="s">
        <v>39</v>
      </c>
      <c r="D18" s="142" t="s">
        <v>39</v>
      </c>
      <c r="E18" s="142" t="s">
        <v>39</v>
      </c>
      <c r="F18" s="142" t="s">
        <v>39</v>
      </c>
      <c r="G18" s="142" t="s">
        <v>149</v>
      </c>
      <c r="H18" s="142" t="s">
        <v>39</v>
      </c>
      <c r="I18" s="142" t="s">
        <v>150</v>
      </c>
      <c r="J18" s="142" t="s">
        <v>150</v>
      </c>
      <c r="K18" s="142" t="s">
        <v>91</v>
      </c>
    </row>
    <row r="19" spans="1:11" ht="15">
      <c r="A19" s="127"/>
      <c r="B19" s="142"/>
      <c r="C19" s="142"/>
      <c r="D19" s="142"/>
      <c r="E19" s="142"/>
      <c r="F19" s="142"/>
      <c r="G19" s="142"/>
      <c r="H19" s="142"/>
      <c r="I19" s="142"/>
      <c r="J19" s="142"/>
      <c r="K19" s="143" t="s">
        <v>42</v>
      </c>
    </row>
    <row r="20" spans="1:11" ht="14.25">
      <c r="A20" s="135"/>
      <c r="B20" s="147" t="s">
        <v>150</v>
      </c>
      <c r="C20" s="142" t="s">
        <v>41</v>
      </c>
      <c r="D20" s="142" t="s">
        <v>39</v>
      </c>
      <c r="E20" s="142" t="s">
        <v>39</v>
      </c>
      <c r="F20" s="142" t="s">
        <v>41</v>
      </c>
      <c r="G20" s="142" t="s">
        <v>41</v>
      </c>
      <c r="H20" s="142" t="s">
        <v>39</v>
      </c>
      <c r="I20" s="142" t="s">
        <v>39</v>
      </c>
      <c r="J20" s="142" t="s">
        <v>39</v>
      </c>
      <c r="K20" s="142" t="s">
        <v>154</v>
      </c>
    </row>
    <row r="21" spans="1:11" ht="14.25">
      <c r="A21" s="135"/>
      <c r="B21" s="147" t="s">
        <v>150</v>
      </c>
      <c r="C21" s="142" t="s">
        <v>41</v>
      </c>
      <c r="D21" s="142" t="s">
        <v>39</v>
      </c>
      <c r="E21" s="142" t="s">
        <v>39</v>
      </c>
      <c r="F21" s="142" t="s">
        <v>41</v>
      </c>
      <c r="G21" s="142" t="s">
        <v>41</v>
      </c>
      <c r="H21" s="142" t="s">
        <v>39</v>
      </c>
      <c r="I21" s="142" t="s">
        <v>39</v>
      </c>
      <c r="J21" s="142" t="s">
        <v>39</v>
      </c>
      <c r="K21" s="142" t="s">
        <v>155</v>
      </c>
    </row>
    <row r="22" spans="1:11" ht="14.25">
      <c r="A22" s="135"/>
      <c r="B22" s="147" t="s">
        <v>150</v>
      </c>
      <c r="C22" s="142" t="s">
        <v>41</v>
      </c>
      <c r="D22" s="142" t="s">
        <v>39</v>
      </c>
      <c r="E22" s="142" t="s">
        <v>39</v>
      </c>
      <c r="F22" s="142" t="s">
        <v>41</v>
      </c>
      <c r="G22" s="142" t="s">
        <v>41</v>
      </c>
      <c r="H22" s="142" t="s">
        <v>39</v>
      </c>
      <c r="I22" s="142" t="s">
        <v>39</v>
      </c>
      <c r="J22" s="142" t="s">
        <v>39</v>
      </c>
      <c r="K22" s="142" t="s">
        <v>156</v>
      </c>
    </row>
    <row r="23" spans="1:11" ht="14.25">
      <c r="A23" s="135"/>
      <c r="B23" s="147" t="s">
        <v>150</v>
      </c>
      <c r="C23" s="145"/>
      <c r="D23" s="142" t="s">
        <v>39</v>
      </c>
      <c r="E23" s="142" t="s">
        <v>39</v>
      </c>
      <c r="F23" s="142" t="s">
        <v>41</v>
      </c>
      <c r="G23" s="142" t="s">
        <v>41</v>
      </c>
      <c r="H23" s="142" t="s">
        <v>39</v>
      </c>
      <c r="I23" s="208" t="s">
        <v>39</v>
      </c>
      <c r="J23" s="208" t="s">
        <v>39</v>
      </c>
      <c r="K23" s="208" t="s">
        <v>157</v>
      </c>
    </row>
    <row r="24" spans="1:11" s="137" customFormat="1" ht="14.25">
      <c r="A24" s="127" t="s">
        <v>315</v>
      </c>
      <c r="B24" s="147" t="s">
        <v>150</v>
      </c>
      <c r="C24" s="142" t="s">
        <v>41</v>
      </c>
      <c r="D24" s="142" t="s">
        <v>39</v>
      </c>
      <c r="E24" s="142" t="s">
        <v>39</v>
      </c>
      <c r="F24" s="142" t="s">
        <v>41</v>
      </c>
      <c r="G24" s="142" t="s">
        <v>41</v>
      </c>
      <c r="H24" s="142" t="s">
        <v>39</v>
      </c>
      <c r="I24" s="142" t="s">
        <v>39</v>
      </c>
      <c r="J24" s="142" t="s">
        <v>39</v>
      </c>
      <c r="K24" s="142" t="s">
        <v>316</v>
      </c>
    </row>
    <row r="25" spans="1:11" ht="15">
      <c r="A25" s="127"/>
      <c r="B25" s="142"/>
      <c r="C25" s="142"/>
      <c r="D25" s="142"/>
      <c r="E25" s="142"/>
      <c r="F25" s="142"/>
      <c r="G25" s="142"/>
      <c r="H25" s="142"/>
      <c r="I25" s="227"/>
      <c r="J25" s="227"/>
      <c r="K25" s="138" t="s">
        <v>43</v>
      </c>
    </row>
    <row r="26" spans="1:11" ht="14.25">
      <c r="A26" s="127"/>
      <c r="B26" s="147" t="s">
        <v>150</v>
      </c>
      <c r="C26" s="142" t="s">
        <v>39</v>
      </c>
      <c r="D26" s="142" t="s">
        <v>39</v>
      </c>
      <c r="E26" s="142" t="s">
        <v>39</v>
      </c>
      <c r="F26" s="142" t="s">
        <v>39</v>
      </c>
      <c r="G26" s="142" t="s">
        <v>39</v>
      </c>
      <c r="H26" s="142" t="s">
        <v>39</v>
      </c>
      <c r="I26" s="142" t="s">
        <v>40</v>
      </c>
      <c r="J26" s="142" t="s">
        <v>40</v>
      </c>
      <c r="K26" s="142" t="s">
        <v>301</v>
      </c>
    </row>
    <row r="27" spans="1:11" ht="14.25">
      <c r="A27" s="127"/>
      <c r="B27" s="147" t="s">
        <v>150</v>
      </c>
      <c r="C27" s="142" t="s">
        <v>39</v>
      </c>
      <c r="D27" s="142" t="s">
        <v>39</v>
      </c>
      <c r="E27" s="142" t="s">
        <v>39</v>
      </c>
      <c r="F27" s="142" t="s">
        <v>39</v>
      </c>
      <c r="G27" s="142" t="s">
        <v>39</v>
      </c>
      <c r="H27" s="142" t="s">
        <v>39</v>
      </c>
      <c r="I27" s="142" t="s">
        <v>159</v>
      </c>
      <c r="J27" s="142" t="s">
        <v>39</v>
      </c>
      <c r="K27" s="142" t="s">
        <v>302</v>
      </c>
    </row>
    <row r="28" spans="1:11" ht="14.25">
      <c r="A28" s="127"/>
      <c r="B28" s="147" t="s">
        <v>150</v>
      </c>
      <c r="C28" s="142" t="s">
        <v>39</v>
      </c>
      <c r="D28" s="142" t="s">
        <v>39</v>
      </c>
      <c r="E28" s="142" t="s">
        <v>39</v>
      </c>
      <c r="F28" s="142" t="s">
        <v>39</v>
      </c>
      <c r="G28" s="142" t="s">
        <v>39</v>
      </c>
      <c r="H28" s="142" t="s">
        <v>39</v>
      </c>
      <c r="I28" s="142" t="s">
        <v>159</v>
      </c>
      <c r="J28" s="142" t="s">
        <v>39</v>
      </c>
      <c r="K28" s="142" t="s">
        <v>119</v>
      </c>
    </row>
    <row r="29" spans="1:11" ht="14.25">
      <c r="A29" s="127"/>
      <c r="B29" s="147" t="s">
        <v>150</v>
      </c>
      <c r="C29" s="142" t="s">
        <v>39</v>
      </c>
      <c r="D29" s="142" t="s">
        <v>39</v>
      </c>
      <c r="E29" s="142" t="s">
        <v>39</v>
      </c>
      <c r="F29" s="142" t="s">
        <v>39</v>
      </c>
      <c r="G29" s="142" t="s">
        <v>39</v>
      </c>
      <c r="H29" s="142" t="s">
        <v>39</v>
      </c>
      <c r="I29" s="142" t="s">
        <v>159</v>
      </c>
      <c r="J29" s="142" t="s">
        <v>39</v>
      </c>
      <c r="K29" s="142" t="s">
        <v>120</v>
      </c>
    </row>
    <row r="30" spans="1:11" ht="14.25">
      <c r="A30" s="127"/>
      <c r="B30" s="147" t="s">
        <v>150</v>
      </c>
      <c r="C30" s="142" t="s">
        <v>39</v>
      </c>
      <c r="D30" s="142" t="s">
        <v>39</v>
      </c>
      <c r="E30" s="142" t="s">
        <v>39</v>
      </c>
      <c r="F30" s="142" t="s">
        <v>39</v>
      </c>
      <c r="G30" s="142" t="s">
        <v>39</v>
      </c>
      <c r="H30" s="142" t="s">
        <v>39</v>
      </c>
      <c r="I30" s="142" t="s">
        <v>40</v>
      </c>
      <c r="J30" s="142" t="s">
        <v>40</v>
      </c>
      <c r="K30" s="142" t="s">
        <v>303</v>
      </c>
    </row>
    <row r="31" spans="1:11" ht="14.25">
      <c r="A31" s="127"/>
      <c r="B31" s="147" t="s">
        <v>159</v>
      </c>
      <c r="C31" s="142" t="s">
        <v>40</v>
      </c>
      <c r="D31" s="142" t="s">
        <v>40</v>
      </c>
      <c r="E31" s="142" t="s">
        <v>40</v>
      </c>
      <c r="F31" s="142" t="s">
        <v>40</v>
      </c>
      <c r="G31" s="142" t="s">
        <v>40</v>
      </c>
      <c r="H31" s="142" t="s">
        <v>40</v>
      </c>
      <c r="I31" s="142" t="s">
        <v>159</v>
      </c>
      <c r="J31" s="142" t="s">
        <v>39</v>
      </c>
      <c r="K31" s="142" t="s">
        <v>304</v>
      </c>
    </row>
    <row r="32" spans="1:11" ht="14.25">
      <c r="A32" s="127"/>
      <c r="B32" s="147" t="s">
        <v>159</v>
      </c>
      <c r="C32" s="142" t="s">
        <v>40</v>
      </c>
      <c r="D32" s="142" t="s">
        <v>159</v>
      </c>
      <c r="E32" s="142" t="s">
        <v>158</v>
      </c>
      <c r="F32" s="142" t="s">
        <v>40</v>
      </c>
      <c r="G32" s="142" t="s">
        <v>40</v>
      </c>
      <c r="H32" s="142" t="s">
        <v>40</v>
      </c>
      <c r="I32" s="142" t="s">
        <v>159</v>
      </c>
      <c r="J32" s="142" t="s">
        <v>39</v>
      </c>
      <c r="K32" s="142" t="s">
        <v>160</v>
      </c>
    </row>
    <row r="33" spans="1:11" ht="14.25">
      <c r="A33" s="127"/>
      <c r="B33" s="147" t="s">
        <v>159</v>
      </c>
      <c r="C33" s="142" t="s">
        <v>40</v>
      </c>
      <c r="D33" s="142" t="s">
        <v>40</v>
      </c>
      <c r="E33" s="142" t="s">
        <v>159</v>
      </c>
      <c r="F33" s="142" t="s">
        <v>40</v>
      </c>
      <c r="G33" s="142" t="s">
        <v>40</v>
      </c>
      <c r="H33" s="142" t="s">
        <v>39</v>
      </c>
      <c r="I33" s="142" t="s">
        <v>159</v>
      </c>
      <c r="J33" s="142" t="s">
        <v>39</v>
      </c>
      <c r="K33" s="142" t="s">
        <v>161</v>
      </c>
    </row>
    <row r="34" spans="1:11" ht="14.25">
      <c r="A34" s="127"/>
      <c r="B34" s="147" t="s">
        <v>159</v>
      </c>
      <c r="C34" s="142" t="s">
        <v>40</v>
      </c>
      <c r="D34" s="142" t="s">
        <v>40</v>
      </c>
      <c r="E34" s="142" t="s">
        <v>159</v>
      </c>
      <c r="F34" s="142" t="s">
        <v>40</v>
      </c>
      <c r="G34" s="142" t="s">
        <v>40</v>
      </c>
      <c r="H34" s="142" t="s">
        <v>40</v>
      </c>
      <c r="I34" s="142" t="s">
        <v>40</v>
      </c>
      <c r="J34" s="142" t="s">
        <v>40</v>
      </c>
      <c r="K34" s="142" t="s">
        <v>317</v>
      </c>
    </row>
    <row r="35" spans="1:11" ht="14.25">
      <c r="A35" s="127"/>
      <c r="B35" s="147" t="s">
        <v>159</v>
      </c>
      <c r="C35" s="142" t="s">
        <v>40</v>
      </c>
      <c r="D35" s="142" t="s">
        <v>40</v>
      </c>
      <c r="E35" s="142" t="s">
        <v>40</v>
      </c>
      <c r="F35" s="142" t="s">
        <v>40</v>
      </c>
      <c r="G35" s="142" t="s">
        <v>40</v>
      </c>
      <c r="H35" s="142" t="s">
        <v>159</v>
      </c>
      <c r="I35" s="142" t="s">
        <v>159</v>
      </c>
      <c r="J35" s="142" t="s">
        <v>39</v>
      </c>
      <c r="K35" s="142" t="s">
        <v>318</v>
      </c>
    </row>
    <row r="36" spans="1:11" ht="14.25">
      <c r="A36" s="127"/>
      <c r="B36" s="147" t="s">
        <v>159</v>
      </c>
      <c r="C36" s="142" t="s">
        <v>40</v>
      </c>
      <c r="D36" s="142" t="s">
        <v>40</v>
      </c>
      <c r="E36" s="142" t="s">
        <v>40</v>
      </c>
      <c r="F36" s="142" t="s">
        <v>40</v>
      </c>
      <c r="G36" s="142" t="s">
        <v>40</v>
      </c>
      <c r="H36" s="142" t="s">
        <v>40</v>
      </c>
      <c r="I36" s="142" t="s">
        <v>159</v>
      </c>
      <c r="J36" s="142" t="s">
        <v>39</v>
      </c>
      <c r="K36" s="142" t="s">
        <v>319</v>
      </c>
    </row>
    <row r="37" spans="1:11" ht="15">
      <c r="A37" s="127"/>
      <c r="B37" s="144"/>
      <c r="C37" s="142"/>
      <c r="D37" s="144"/>
      <c r="E37" s="144"/>
      <c r="F37" s="142"/>
      <c r="G37" s="142"/>
      <c r="H37" s="228"/>
      <c r="I37" s="144"/>
      <c r="J37" s="144"/>
      <c r="K37" s="143" t="s">
        <v>44</v>
      </c>
    </row>
    <row r="38" spans="1:11" ht="14.25">
      <c r="A38" s="229" t="s">
        <v>166</v>
      </c>
      <c r="B38" s="147" t="s">
        <v>150</v>
      </c>
      <c r="C38" s="146"/>
      <c r="D38" s="142" t="s">
        <v>39</v>
      </c>
      <c r="E38" s="142"/>
      <c r="F38" s="146"/>
      <c r="G38" s="142" t="s">
        <v>41</v>
      </c>
      <c r="H38" s="142"/>
      <c r="I38" s="142" t="s">
        <v>41</v>
      </c>
      <c r="J38" s="142" t="s">
        <v>41</v>
      </c>
      <c r="K38" s="142" t="s">
        <v>162</v>
      </c>
    </row>
    <row r="39" spans="1:11" ht="14.25">
      <c r="A39" s="127" t="s">
        <v>163</v>
      </c>
      <c r="B39" s="142"/>
      <c r="C39" s="142" t="s">
        <v>48</v>
      </c>
      <c r="D39" s="145"/>
      <c r="E39" s="142" t="s">
        <v>48</v>
      </c>
      <c r="F39" s="127" t="s">
        <v>163</v>
      </c>
      <c r="G39" s="142" t="s">
        <v>48</v>
      </c>
      <c r="H39" s="142" t="s">
        <v>48</v>
      </c>
      <c r="I39" s="142" t="s">
        <v>48</v>
      </c>
      <c r="J39" s="142" t="s">
        <v>48</v>
      </c>
      <c r="K39" s="142" t="s">
        <v>164</v>
      </c>
    </row>
    <row r="40" spans="1:11" ht="15.75">
      <c r="A40" s="230"/>
      <c r="B40" s="142"/>
      <c r="C40" s="142"/>
      <c r="D40" s="142"/>
      <c r="E40" s="142"/>
      <c r="F40" s="142"/>
      <c r="G40" s="142"/>
      <c r="H40" s="142"/>
      <c r="I40" s="142"/>
      <c r="J40" s="142"/>
      <c r="K40" s="143" t="s">
        <v>45</v>
      </c>
    </row>
    <row r="41" spans="1:11" ht="14.25">
      <c r="A41" s="135"/>
      <c r="B41" s="147" t="s">
        <v>150</v>
      </c>
      <c r="C41" s="142" t="s">
        <v>41</v>
      </c>
      <c r="D41" s="142" t="s">
        <v>41</v>
      </c>
      <c r="E41" s="142" t="s">
        <v>41</v>
      </c>
      <c r="F41" s="142" t="s">
        <v>41</v>
      </c>
      <c r="G41" s="142" t="s">
        <v>41</v>
      </c>
      <c r="H41" s="145" t="s">
        <v>41</v>
      </c>
      <c r="I41" s="146"/>
      <c r="J41" s="142" t="s">
        <v>41</v>
      </c>
      <c r="K41" s="142" t="s">
        <v>165</v>
      </c>
    </row>
    <row r="42" spans="1:11" s="222" customFormat="1" ht="33.75" customHeight="1">
      <c r="A42" s="127" t="s">
        <v>166</v>
      </c>
      <c r="B42" s="220"/>
      <c r="C42" s="220"/>
      <c r="D42" s="220"/>
      <c r="E42" s="220"/>
      <c r="F42" s="220"/>
      <c r="G42" s="220"/>
      <c r="H42" s="220"/>
      <c r="I42" s="220"/>
      <c r="J42" s="220"/>
      <c r="K42" s="221" t="s">
        <v>305</v>
      </c>
    </row>
    <row r="43" spans="1:11" s="222" customFormat="1" ht="33.75" customHeight="1">
      <c r="A43" s="127" t="s">
        <v>166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1" t="s">
        <v>306</v>
      </c>
    </row>
    <row r="44" spans="1:11" ht="15">
      <c r="A44" s="127"/>
      <c r="B44" s="142"/>
      <c r="C44" s="142"/>
      <c r="D44" s="142"/>
      <c r="E44" s="142"/>
      <c r="F44" s="142"/>
      <c r="G44" s="142"/>
      <c r="H44" s="142"/>
      <c r="I44" s="142"/>
      <c r="J44" s="142"/>
      <c r="K44" s="143" t="s">
        <v>167</v>
      </c>
    </row>
    <row r="45" spans="1:11" ht="14.25">
      <c r="A45" s="231"/>
      <c r="B45" s="147" t="s">
        <v>150</v>
      </c>
      <c r="C45" s="142" t="s">
        <v>39</v>
      </c>
      <c r="D45" s="142" t="s">
        <v>39</v>
      </c>
      <c r="E45" s="142" t="s">
        <v>39</v>
      </c>
      <c r="F45" s="142" t="s">
        <v>39</v>
      </c>
      <c r="G45" s="142" t="s">
        <v>39</v>
      </c>
      <c r="H45" s="142" t="s">
        <v>39</v>
      </c>
      <c r="I45" s="142" t="s">
        <v>326</v>
      </c>
      <c r="J45" s="142" t="s">
        <v>39</v>
      </c>
      <c r="K45" s="142" t="s">
        <v>168</v>
      </c>
    </row>
    <row r="46" spans="1:11" ht="14.25">
      <c r="A46" s="231"/>
      <c r="B46" s="147" t="s">
        <v>150</v>
      </c>
      <c r="C46" s="142" t="s">
        <v>39</v>
      </c>
      <c r="D46" s="142" t="s">
        <v>39</v>
      </c>
      <c r="E46" s="142" t="s">
        <v>39</v>
      </c>
      <c r="F46" s="142" t="s">
        <v>39</v>
      </c>
      <c r="G46" s="142" t="s">
        <v>39</v>
      </c>
      <c r="H46" s="142" t="s">
        <v>39</v>
      </c>
      <c r="I46" s="142" t="s">
        <v>326</v>
      </c>
      <c r="J46" s="142" t="s">
        <v>39</v>
      </c>
      <c r="K46" s="142" t="s">
        <v>169</v>
      </c>
    </row>
    <row r="47" spans="1:11" ht="15">
      <c r="A47" s="127"/>
      <c r="B47" s="142"/>
      <c r="C47" s="142"/>
      <c r="D47" s="142"/>
      <c r="E47" s="142"/>
      <c r="F47" s="142"/>
      <c r="G47" s="142"/>
      <c r="H47" s="142"/>
      <c r="I47" s="142"/>
      <c r="J47" s="142"/>
      <c r="K47" s="143" t="s">
        <v>170</v>
      </c>
    </row>
    <row r="48" spans="1:11" ht="14.25">
      <c r="A48" s="127"/>
      <c r="B48" s="142"/>
      <c r="C48" s="142" t="s">
        <v>40</v>
      </c>
      <c r="D48" s="142" t="s">
        <v>40</v>
      </c>
      <c r="E48" s="142" t="s">
        <v>158</v>
      </c>
      <c r="F48" s="142" t="s">
        <v>40</v>
      </c>
      <c r="G48" s="142" t="s">
        <v>40</v>
      </c>
      <c r="H48" s="142" t="s">
        <v>40</v>
      </c>
      <c r="I48" s="142" t="s">
        <v>40</v>
      </c>
      <c r="J48" s="142" t="s">
        <v>40</v>
      </c>
      <c r="K48" s="145" t="s">
        <v>171</v>
      </c>
    </row>
    <row r="49" spans="1:11" ht="13.5" customHeight="1">
      <c r="A49" s="127"/>
      <c r="B49" s="142"/>
      <c r="C49" s="142"/>
      <c r="D49" s="142"/>
      <c r="E49" s="142"/>
      <c r="F49" s="142"/>
      <c r="G49" s="142"/>
      <c r="H49" s="142"/>
      <c r="I49" s="142"/>
      <c r="J49" s="142"/>
      <c r="K49" s="143" t="s">
        <v>172</v>
      </c>
    </row>
    <row r="50" spans="1:11" ht="14.25">
      <c r="A50" s="127"/>
      <c r="B50" s="147" t="s">
        <v>159</v>
      </c>
      <c r="C50" s="142" t="s">
        <v>159</v>
      </c>
      <c r="D50" s="142" t="s">
        <v>40</v>
      </c>
      <c r="E50" s="145" t="s">
        <v>159</v>
      </c>
      <c r="F50" s="142" t="s">
        <v>159</v>
      </c>
      <c r="G50" s="136" t="s">
        <v>159</v>
      </c>
      <c r="H50" s="142" t="s">
        <v>159</v>
      </c>
      <c r="I50" s="142" t="s">
        <v>40</v>
      </c>
      <c r="J50" s="142" t="s">
        <v>40</v>
      </c>
      <c r="K50" s="145" t="s">
        <v>173</v>
      </c>
    </row>
    <row r="51" spans="1:11" ht="13.5" customHeight="1">
      <c r="A51" s="127" t="s">
        <v>174</v>
      </c>
      <c r="B51" s="147" t="s">
        <v>159</v>
      </c>
      <c r="C51" s="136" t="s">
        <v>159</v>
      </c>
      <c r="D51" s="142" t="s">
        <v>174</v>
      </c>
      <c r="E51" s="145" t="s">
        <v>159</v>
      </c>
      <c r="F51" s="142" t="s">
        <v>159</v>
      </c>
      <c r="G51" s="136" t="s">
        <v>159</v>
      </c>
      <c r="H51" s="142" t="s">
        <v>137</v>
      </c>
      <c r="I51" s="142" t="s">
        <v>137</v>
      </c>
      <c r="J51" s="142" t="s">
        <v>40</v>
      </c>
      <c r="K51" s="142" t="s">
        <v>320</v>
      </c>
    </row>
    <row r="52" spans="1:11" ht="13.5" customHeight="1">
      <c r="A52" s="127"/>
      <c r="B52" s="145"/>
      <c r="C52" s="142" t="s">
        <v>40</v>
      </c>
      <c r="D52" s="142" t="s">
        <v>40</v>
      </c>
      <c r="E52" s="142" t="s">
        <v>159</v>
      </c>
      <c r="F52" s="142" t="s">
        <v>40</v>
      </c>
      <c r="G52" s="142" t="s">
        <v>40</v>
      </c>
      <c r="H52" s="142"/>
      <c r="I52" s="145"/>
      <c r="J52" s="145"/>
      <c r="K52" s="142" t="s">
        <v>203</v>
      </c>
    </row>
    <row r="53" spans="1:11" ht="13.5" customHeight="1">
      <c r="A53" s="127"/>
      <c r="B53" s="142" t="s">
        <v>158</v>
      </c>
      <c r="C53" s="136" t="s">
        <v>159</v>
      </c>
      <c r="D53" s="142" t="s">
        <v>40</v>
      </c>
      <c r="E53" s="142"/>
      <c r="F53" s="142" t="s">
        <v>137</v>
      </c>
      <c r="G53" s="136" t="s">
        <v>159</v>
      </c>
      <c r="H53" s="142"/>
      <c r="I53" s="146"/>
      <c r="J53" s="146"/>
      <c r="K53" s="142" t="s">
        <v>307</v>
      </c>
    </row>
    <row r="54" spans="1:11" ht="15">
      <c r="A54" s="232"/>
      <c r="B54" s="142"/>
      <c r="C54" s="142"/>
      <c r="D54" s="142"/>
      <c r="E54" s="142"/>
      <c r="F54" s="142"/>
      <c r="G54" s="142"/>
      <c r="H54" s="142"/>
      <c r="I54" s="142"/>
      <c r="J54" s="142"/>
      <c r="K54" s="143" t="s">
        <v>46</v>
      </c>
    </row>
    <row r="55" spans="1:11" ht="14.25">
      <c r="A55" s="127"/>
      <c r="B55" s="147" t="s">
        <v>159</v>
      </c>
      <c r="C55" s="142" t="s">
        <v>40</v>
      </c>
      <c r="D55" s="142" t="s">
        <v>40</v>
      </c>
      <c r="E55" s="136" t="s">
        <v>159</v>
      </c>
      <c r="F55" s="142" t="s">
        <v>40</v>
      </c>
      <c r="G55" s="136" t="s">
        <v>159</v>
      </c>
      <c r="H55" s="142" t="s">
        <v>40</v>
      </c>
      <c r="I55" s="142" t="s">
        <v>40</v>
      </c>
      <c r="J55" s="142" t="s">
        <v>40</v>
      </c>
      <c r="K55" s="223" t="s">
        <v>321</v>
      </c>
    </row>
    <row r="56" spans="1:11" ht="14.25">
      <c r="A56" s="127"/>
      <c r="B56" s="147" t="s">
        <v>159</v>
      </c>
      <c r="C56" s="142" t="s">
        <v>40</v>
      </c>
      <c r="D56" s="142" t="s">
        <v>40</v>
      </c>
      <c r="E56" s="136" t="s">
        <v>159</v>
      </c>
      <c r="F56" s="142" t="s">
        <v>40</v>
      </c>
      <c r="G56" s="136" t="s">
        <v>159</v>
      </c>
      <c r="H56" s="142" t="s">
        <v>40</v>
      </c>
      <c r="I56" s="142" t="s">
        <v>40</v>
      </c>
      <c r="J56" s="142" t="s">
        <v>40</v>
      </c>
      <c r="K56" s="223" t="s">
        <v>47</v>
      </c>
    </row>
    <row r="57" spans="1:11" ht="15">
      <c r="A57" s="127"/>
      <c r="B57" s="142"/>
      <c r="C57" s="142"/>
      <c r="D57" s="142"/>
      <c r="E57" s="142"/>
      <c r="F57" s="142"/>
      <c r="G57" s="142"/>
      <c r="H57" s="142"/>
      <c r="I57" s="142"/>
      <c r="J57" s="142"/>
      <c r="K57" s="143" t="s">
        <v>175</v>
      </c>
    </row>
    <row r="58" spans="1:11" ht="14.25">
      <c r="A58" s="233"/>
      <c r="B58" s="147" t="s">
        <v>159</v>
      </c>
      <c r="C58" s="145" t="s">
        <v>40</v>
      </c>
      <c r="D58" s="145" t="s">
        <v>40</v>
      </c>
      <c r="E58" s="145" t="s">
        <v>40</v>
      </c>
      <c r="F58" s="145" t="s">
        <v>40</v>
      </c>
      <c r="G58" s="145" t="s">
        <v>40</v>
      </c>
      <c r="H58" s="142" t="s">
        <v>40</v>
      </c>
      <c r="I58" s="142" t="s">
        <v>40</v>
      </c>
      <c r="J58" s="142" t="s">
        <v>40</v>
      </c>
      <c r="K58" s="223" t="s">
        <v>176</v>
      </c>
    </row>
    <row r="59" spans="1:11" ht="13.5" customHeight="1">
      <c r="A59" s="127"/>
      <c r="B59" s="147" t="s">
        <v>159</v>
      </c>
      <c r="C59" s="142" t="s">
        <v>40</v>
      </c>
      <c r="D59" s="142" t="s">
        <v>40</v>
      </c>
      <c r="E59" s="145" t="s">
        <v>40</v>
      </c>
      <c r="F59" s="145" t="s">
        <v>40</v>
      </c>
      <c r="G59" s="136" t="s">
        <v>159</v>
      </c>
      <c r="H59" s="142" t="s">
        <v>40</v>
      </c>
      <c r="I59" s="142" t="s">
        <v>40</v>
      </c>
      <c r="J59" s="142" t="s">
        <v>40</v>
      </c>
      <c r="K59" s="223" t="s">
        <v>177</v>
      </c>
    </row>
    <row r="60" spans="1:11" ht="13.5" customHeight="1">
      <c r="A60" s="233"/>
      <c r="B60" s="147" t="s">
        <v>159</v>
      </c>
      <c r="C60" s="145" t="s">
        <v>40</v>
      </c>
      <c r="D60" s="145" t="s">
        <v>40</v>
      </c>
      <c r="E60" s="145" t="s">
        <v>40</v>
      </c>
      <c r="F60" s="142" t="s">
        <v>40</v>
      </c>
      <c r="G60" s="145" t="s">
        <v>40</v>
      </c>
      <c r="H60" s="142" t="s">
        <v>40</v>
      </c>
      <c r="I60" s="142" t="s">
        <v>40</v>
      </c>
      <c r="J60" s="142" t="s">
        <v>40</v>
      </c>
      <c r="K60" s="223" t="s">
        <v>178</v>
      </c>
    </row>
    <row r="61" spans="1:11" ht="13.5" customHeight="1">
      <c r="A61" s="233"/>
      <c r="B61" s="145"/>
      <c r="C61" s="145"/>
      <c r="D61" s="145"/>
      <c r="E61" s="145"/>
      <c r="F61" s="147" t="s">
        <v>159</v>
      </c>
      <c r="G61" s="145"/>
      <c r="H61" s="145"/>
      <c r="I61" s="142"/>
      <c r="J61" s="142"/>
      <c r="K61" s="147" t="s">
        <v>308</v>
      </c>
    </row>
    <row r="62" spans="1:11" ht="13.5" customHeight="1">
      <c r="A62" s="127"/>
      <c r="B62" s="142"/>
      <c r="C62" s="142"/>
      <c r="D62" s="142"/>
      <c r="E62" s="142"/>
      <c r="F62" s="142"/>
      <c r="G62" s="142"/>
      <c r="H62" s="142"/>
      <c r="I62" s="142"/>
      <c r="J62" s="142"/>
      <c r="K62" s="143" t="s">
        <v>179</v>
      </c>
    </row>
    <row r="63" spans="1:11" ht="13.5" customHeight="1">
      <c r="A63" s="127"/>
      <c r="B63" s="142" t="s">
        <v>158</v>
      </c>
      <c r="C63" s="142" t="s">
        <v>40</v>
      </c>
      <c r="D63" s="142" t="s">
        <v>40</v>
      </c>
      <c r="E63" s="142" t="s">
        <v>158</v>
      </c>
      <c r="F63" s="142" t="s">
        <v>40</v>
      </c>
      <c r="G63" s="142" t="s">
        <v>40</v>
      </c>
      <c r="H63" s="142" t="s">
        <v>48</v>
      </c>
      <c r="I63" s="142" t="s">
        <v>326</v>
      </c>
      <c r="J63" s="142" t="s">
        <v>40</v>
      </c>
      <c r="K63" s="142" t="s">
        <v>309</v>
      </c>
    </row>
    <row r="64" spans="1:11" ht="13.5" customHeight="1">
      <c r="A64" s="127"/>
      <c r="B64" s="142"/>
      <c r="C64" s="142"/>
      <c r="D64" s="142"/>
      <c r="E64" s="142"/>
      <c r="F64" s="142"/>
      <c r="G64" s="142"/>
      <c r="H64" s="142"/>
      <c r="I64" s="142"/>
      <c r="J64" s="142"/>
      <c r="K64" s="142"/>
    </row>
    <row r="65" spans="1:11" ht="13.5" customHeight="1">
      <c r="A65" s="127" t="s">
        <v>365</v>
      </c>
      <c r="B65" s="147" t="s">
        <v>159</v>
      </c>
      <c r="C65" s="147" t="s">
        <v>310</v>
      </c>
      <c r="D65" s="147" t="s">
        <v>159</v>
      </c>
      <c r="E65" s="147" t="s">
        <v>310</v>
      </c>
      <c r="F65" s="142" t="s">
        <v>180</v>
      </c>
      <c r="G65" s="147" t="s">
        <v>310</v>
      </c>
      <c r="H65" s="147" t="s">
        <v>159</v>
      </c>
      <c r="I65" s="142" t="s">
        <v>40</v>
      </c>
      <c r="J65" s="142" t="s">
        <v>40</v>
      </c>
      <c r="K65" s="224" t="s">
        <v>181</v>
      </c>
    </row>
    <row r="66" spans="1:11" ht="13.5" customHeight="1">
      <c r="A66" s="127"/>
      <c r="B66" s="147" t="s">
        <v>150</v>
      </c>
      <c r="C66" s="142" t="s">
        <v>40</v>
      </c>
      <c r="D66" s="142" t="s">
        <v>40</v>
      </c>
      <c r="E66" s="142" t="s">
        <v>150</v>
      </c>
      <c r="F66" s="142" t="s">
        <v>150</v>
      </c>
      <c r="G66" s="145" t="s">
        <v>150</v>
      </c>
      <c r="H66" s="142" t="s">
        <v>150</v>
      </c>
      <c r="I66" s="142" t="s">
        <v>326</v>
      </c>
      <c r="J66" s="142" t="s">
        <v>326</v>
      </c>
      <c r="K66" s="223" t="s">
        <v>182</v>
      </c>
    </row>
    <row r="67" spans="1:11" ht="13.5" customHeight="1">
      <c r="A67" s="127"/>
      <c r="B67" s="145"/>
      <c r="C67" s="145" t="s">
        <v>41</v>
      </c>
      <c r="D67" s="145" t="s">
        <v>41</v>
      </c>
      <c r="E67" s="145"/>
      <c r="F67" s="145" t="s">
        <v>150</v>
      </c>
      <c r="G67" s="145" t="s">
        <v>150</v>
      </c>
      <c r="H67" s="145" t="s">
        <v>150</v>
      </c>
      <c r="I67" s="145" t="s">
        <v>326</v>
      </c>
      <c r="J67" s="145" t="s">
        <v>326</v>
      </c>
      <c r="K67" s="223" t="s">
        <v>183</v>
      </c>
    </row>
    <row r="68" spans="1:11" ht="13.5" customHeight="1">
      <c r="A68" s="267" t="s">
        <v>365</v>
      </c>
      <c r="B68" s="147" t="s">
        <v>150</v>
      </c>
      <c r="C68" s="147" t="s">
        <v>150</v>
      </c>
      <c r="D68" s="147" t="s">
        <v>150</v>
      </c>
      <c r="E68" s="147" t="s">
        <v>150</v>
      </c>
      <c r="F68" s="127" t="s">
        <v>365</v>
      </c>
      <c r="G68" s="147" t="s">
        <v>150</v>
      </c>
      <c r="H68" s="142" t="s">
        <v>41</v>
      </c>
      <c r="I68" s="142" t="s">
        <v>39</v>
      </c>
      <c r="J68" s="142" t="s">
        <v>150</v>
      </c>
      <c r="K68" s="223" t="s">
        <v>152</v>
      </c>
    </row>
    <row r="69" spans="1:11" ht="15">
      <c r="A69" s="267" t="s">
        <v>365</v>
      </c>
      <c r="B69" s="142"/>
      <c r="C69" s="147" t="s">
        <v>150</v>
      </c>
      <c r="D69" s="147" t="s">
        <v>150</v>
      </c>
      <c r="E69" s="147" t="s">
        <v>150</v>
      </c>
      <c r="F69" s="127" t="s">
        <v>365</v>
      </c>
      <c r="G69" s="147" t="s">
        <v>150</v>
      </c>
      <c r="H69" s="145" t="s">
        <v>150</v>
      </c>
      <c r="I69" s="142" t="s">
        <v>150</v>
      </c>
      <c r="J69" s="142" t="s">
        <v>150</v>
      </c>
      <c r="K69" s="223" t="s">
        <v>322</v>
      </c>
    </row>
    <row r="70" spans="1:11" ht="13.5" customHeight="1">
      <c r="A70" s="268" t="s">
        <v>315</v>
      </c>
      <c r="B70" s="147" t="s">
        <v>159</v>
      </c>
      <c r="C70" s="142" t="s">
        <v>150</v>
      </c>
      <c r="D70" s="147" t="s">
        <v>150</v>
      </c>
      <c r="E70" s="142" t="s">
        <v>150</v>
      </c>
      <c r="F70" s="142" t="s">
        <v>366</v>
      </c>
      <c r="G70" s="147" t="s">
        <v>150</v>
      </c>
      <c r="H70" s="145" t="s">
        <v>150</v>
      </c>
      <c r="I70" s="145" t="s">
        <v>150</v>
      </c>
      <c r="J70" s="145" t="s">
        <v>150</v>
      </c>
      <c r="K70" s="223" t="s">
        <v>184</v>
      </c>
    </row>
    <row r="71" spans="1:11" ht="13.5" customHeight="1">
      <c r="A71" s="127"/>
      <c r="B71" s="142"/>
      <c r="C71" s="142" t="s">
        <v>150</v>
      </c>
      <c r="D71" s="142" t="s">
        <v>40</v>
      </c>
      <c r="E71" s="142" t="s">
        <v>150</v>
      </c>
      <c r="F71" s="142" t="s">
        <v>150</v>
      </c>
      <c r="G71" s="142" t="s">
        <v>150</v>
      </c>
      <c r="H71" s="145" t="s">
        <v>150</v>
      </c>
      <c r="I71" s="142" t="s">
        <v>150</v>
      </c>
      <c r="J71" s="142" t="s">
        <v>150</v>
      </c>
      <c r="K71" s="223" t="s">
        <v>185</v>
      </c>
    </row>
    <row r="72" spans="1:11" ht="13.15" customHeight="1">
      <c r="A72" s="234"/>
      <c r="B72" s="142"/>
      <c r="C72" s="142" t="s">
        <v>150</v>
      </c>
      <c r="D72" s="142" t="s">
        <v>40</v>
      </c>
      <c r="E72" s="145" t="s">
        <v>150</v>
      </c>
      <c r="F72" s="142" t="s">
        <v>150</v>
      </c>
      <c r="G72" s="142" t="s">
        <v>150</v>
      </c>
      <c r="H72" s="145" t="s">
        <v>150</v>
      </c>
      <c r="I72" s="142" t="s">
        <v>150</v>
      </c>
      <c r="J72" s="142" t="s">
        <v>150</v>
      </c>
      <c r="K72" s="223" t="s">
        <v>186</v>
      </c>
    </row>
    <row r="73" spans="1:11" s="137" customFormat="1" ht="13.5" hidden="1" customHeight="1">
      <c r="A73" s="127"/>
      <c r="B73" s="142" t="s">
        <v>150</v>
      </c>
      <c r="C73" s="142" t="s">
        <v>150</v>
      </c>
      <c r="D73" s="142" t="s">
        <v>40</v>
      </c>
      <c r="E73" s="142"/>
      <c r="F73" s="142" t="s">
        <v>150</v>
      </c>
      <c r="G73" s="142" t="s">
        <v>150</v>
      </c>
      <c r="H73" s="145" t="s">
        <v>150</v>
      </c>
      <c r="I73" s="142" t="s">
        <v>150</v>
      </c>
      <c r="J73" s="142" t="s">
        <v>150</v>
      </c>
      <c r="K73" s="223" t="s">
        <v>187</v>
      </c>
    </row>
    <row r="74" spans="1:11" ht="13.5" hidden="1" customHeight="1">
      <c r="A74" s="127"/>
      <c r="B74" s="142"/>
      <c r="C74" s="142" t="s">
        <v>150</v>
      </c>
      <c r="D74" s="142" t="s">
        <v>40</v>
      </c>
      <c r="E74" s="142"/>
      <c r="F74" s="127" t="s">
        <v>163</v>
      </c>
      <c r="G74" s="142" t="s">
        <v>150</v>
      </c>
      <c r="H74" s="145" t="s">
        <v>150</v>
      </c>
      <c r="I74" s="142" t="s">
        <v>326</v>
      </c>
      <c r="J74" s="142" t="s">
        <v>150</v>
      </c>
      <c r="K74" s="223" t="s">
        <v>188</v>
      </c>
    </row>
    <row r="75" spans="1:11" ht="15">
      <c r="A75" s="268" t="s">
        <v>367</v>
      </c>
      <c r="B75" s="147"/>
      <c r="C75" s="147" t="s">
        <v>150</v>
      </c>
      <c r="D75" s="147" t="s">
        <v>159</v>
      </c>
      <c r="E75" s="147" t="s">
        <v>150</v>
      </c>
      <c r="F75" s="127" t="s">
        <v>315</v>
      </c>
      <c r="G75" s="147" t="s">
        <v>150</v>
      </c>
      <c r="H75" s="145" t="s">
        <v>150</v>
      </c>
      <c r="I75" s="145" t="s">
        <v>150</v>
      </c>
      <c r="J75" s="145" t="s">
        <v>150</v>
      </c>
      <c r="K75" s="223" t="s">
        <v>189</v>
      </c>
    </row>
    <row r="76" spans="1:11" ht="15" thickBot="1">
      <c r="A76" s="235" t="s">
        <v>315</v>
      </c>
      <c r="B76" s="140" t="s">
        <v>159</v>
      </c>
      <c r="C76" s="140" t="s">
        <v>40</v>
      </c>
      <c r="D76" s="140" t="s">
        <v>40</v>
      </c>
      <c r="E76" s="140" t="s">
        <v>40</v>
      </c>
      <c r="F76" s="269" t="s">
        <v>315</v>
      </c>
      <c r="G76" s="140" t="s">
        <v>40</v>
      </c>
      <c r="H76" s="145" t="s">
        <v>150</v>
      </c>
      <c r="I76" s="236" t="s">
        <v>40</v>
      </c>
      <c r="J76" s="236" t="s">
        <v>40</v>
      </c>
      <c r="K76" s="225" t="s">
        <v>190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D0AAB-BA91-4CB8-BC85-8AC1E3513BBD}">
  <dimension ref="A1:T18"/>
  <sheetViews>
    <sheetView workbookViewId="0">
      <selection activeCell="A5" sqref="A5:A6"/>
    </sheetView>
  </sheetViews>
  <sheetFormatPr defaultColWidth="9.140625" defaultRowHeight="14.25"/>
  <cols>
    <col min="1" max="1" width="37.42578125" style="29" customWidth="1"/>
    <col min="2" max="2" width="7.42578125" style="28" bestFit="1" customWidth="1"/>
    <col min="3" max="3" width="27" style="28" bestFit="1" customWidth="1"/>
    <col min="4" max="4" width="16.140625" style="9" bestFit="1" customWidth="1"/>
    <col min="5" max="6" width="19.28515625" style="9" bestFit="1" customWidth="1"/>
    <col min="7" max="7" width="16.42578125" style="9" bestFit="1" customWidth="1"/>
    <col min="8" max="16384" width="9.140625" style="9"/>
  </cols>
  <sheetData>
    <row r="1" spans="1:20" s="36" customFormat="1" ht="27.75">
      <c r="A1" s="5"/>
      <c r="B1" s="5"/>
      <c r="C1" s="304" t="s">
        <v>0</v>
      </c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</row>
    <row r="2" spans="1:20" s="36" customFormat="1" ht="27.75">
      <c r="A2" s="6"/>
      <c r="B2" s="6"/>
      <c r="C2" s="305" t="s">
        <v>258</v>
      </c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</row>
    <row r="3" spans="1:20" s="36" customFormat="1" ht="27.75">
      <c r="A3" s="7"/>
      <c r="B3" s="8"/>
      <c r="C3" s="8"/>
      <c r="D3" s="8"/>
      <c r="E3" s="8"/>
      <c r="F3" s="8"/>
      <c r="G3" s="8"/>
    </row>
    <row r="4" spans="1:20" ht="15">
      <c r="A4" s="10"/>
      <c r="B4" s="105"/>
      <c r="C4" s="105"/>
      <c r="D4" s="11"/>
      <c r="E4" s="11"/>
      <c r="F4" s="11"/>
      <c r="G4" s="11"/>
    </row>
    <row r="5" spans="1:20" s="37" customFormat="1" ht="15.75" customHeight="1">
      <c r="A5" s="306" t="s">
        <v>260</v>
      </c>
      <c r="B5" s="306" t="s">
        <v>127</v>
      </c>
      <c r="C5" s="306" t="s">
        <v>261</v>
      </c>
      <c r="D5" s="307" t="s">
        <v>237</v>
      </c>
      <c r="E5" s="308"/>
      <c r="F5" s="308"/>
      <c r="G5" s="308"/>
    </row>
    <row r="6" spans="1:20" s="35" customFormat="1" ht="15.75">
      <c r="A6" s="306"/>
      <c r="B6" s="306"/>
      <c r="C6" s="306"/>
      <c r="D6" s="95" t="s">
        <v>22</v>
      </c>
      <c r="E6" s="95" t="s">
        <v>259</v>
      </c>
      <c r="F6" s="95" t="s">
        <v>380</v>
      </c>
      <c r="G6" s="95" t="s">
        <v>381</v>
      </c>
    </row>
    <row r="7" spans="1:20" s="37" customFormat="1" ht="15.75">
      <c r="A7" s="210" t="s">
        <v>459</v>
      </c>
      <c r="B7" s="211" t="s">
        <v>460</v>
      </c>
      <c r="C7" s="211">
        <v>46326</v>
      </c>
      <c r="D7" s="212">
        <f>+C7+37</f>
        <v>46363</v>
      </c>
      <c r="E7" s="212">
        <f>+C7+40</f>
        <v>46366</v>
      </c>
      <c r="F7" s="212">
        <f>+C7+41</f>
        <v>46367</v>
      </c>
      <c r="G7" s="212">
        <f>+D7+41</f>
        <v>46404</v>
      </c>
    </row>
    <row r="8" spans="1:20" s="37" customFormat="1" ht="15.75">
      <c r="A8" s="210" t="s">
        <v>457</v>
      </c>
      <c r="B8" s="211" t="s">
        <v>458</v>
      </c>
      <c r="C8" s="211">
        <f>+C7+7</f>
        <v>46333</v>
      </c>
      <c r="D8" s="212">
        <f>+C8+23</f>
        <v>46356</v>
      </c>
      <c r="E8" s="212">
        <f>+D8+3</f>
        <v>46359</v>
      </c>
      <c r="F8" s="212">
        <f>+E8+2</f>
        <v>46361</v>
      </c>
      <c r="G8" s="212">
        <f>+F8+3</f>
        <v>46364</v>
      </c>
    </row>
    <row r="9" spans="1:20" s="37" customFormat="1" ht="15.75">
      <c r="A9" s="210" t="s">
        <v>435</v>
      </c>
      <c r="B9" s="211" t="s">
        <v>438</v>
      </c>
      <c r="C9" s="211">
        <f>+C8+7</f>
        <v>46340</v>
      </c>
      <c r="D9" s="212">
        <f t="shared" ref="D9:D11" si="0">+C9+23</f>
        <v>46363</v>
      </c>
      <c r="E9" s="212">
        <f t="shared" ref="E9:E11" si="1">+D9+3</f>
        <v>46366</v>
      </c>
      <c r="F9" s="212">
        <f t="shared" ref="F9:F11" si="2">+E9+2</f>
        <v>46368</v>
      </c>
      <c r="G9" s="212">
        <f t="shared" ref="G9:G11" si="3">+F9+3</f>
        <v>46371</v>
      </c>
    </row>
    <row r="10" spans="1:20" s="37" customFormat="1" ht="15.75">
      <c r="A10" s="210" t="s">
        <v>379</v>
      </c>
      <c r="B10" s="217"/>
      <c r="C10" s="217">
        <f>+C9+7</f>
        <v>46347</v>
      </c>
      <c r="D10" s="209">
        <f t="shared" si="0"/>
        <v>46370</v>
      </c>
      <c r="E10" s="209">
        <f t="shared" si="1"/>
        <v>46373</v>
      </c>
      <c r="F10" s="209">
        <f t="shared" si="2"/>
        <v>46375</v>
      </c>
      <c r="G10" s="209">
        <f t="shared" si="3"/>
        <v>46378</v>
      </c>
    </row>
    <row r="11" spans="1:20" s="37" customFormat="1" ht="15.75">
      <c r="A11" s="210" t="s">
        <v>446</v>
      </c>
      <c r="B11" s="211" t="s">
        <v>448</v>
      </c>
      <c r="C11" s="211">
        <f>+C10+7</f>
        <v>46354</v>
      </c>
      <c r="D11" s="212">
        <f t="shared" si="0"/>
        <v>46377</v>
      </c>
      <c r="E11" s="212">
        <f t="shared" si="1"/>
        <v>46380</v>
      </c>
      <c r="F11" s="212">
        <f t="shared" si="2"/>
        <v>46382</v>
      </c>
      <c r="G11" s="212">
        <f t="shared" si="3"/>
        <v>46385</v>
      </c>
    </row>
    <row r="12" spans="1:20" s="38" customFormat="1" ht="15.75">
      <c r="A12" s="14"/>
      <c r="B12" s="106"/>
      <c r="C12" s="106"/>
      <c r="D12" s="15"/>
      <c r="E12" s="15"/>
      <c r="F12" s="15"/>
      <c r="G12" s="16"/>
    </row>
    <row r="13" spans="1:20" s="1" customFormat="1" ht="18">
      <c r="A13" s="17" t="s">
        <v>117</v>
      </c>
      <c r="B13" s="27"/>
      <c r="C13" s="27"/>
    </row>
    <row r="14" spans="1:20" s="1" customFormat="1" ht="18">
      <c r="A14" s="121" t="s">
        <v>262</v>
      </c>
      <c r="B14" s="27"/>
      <c r="C14" s="27"/>
    </row>
    <row r="15" spans="1:20" s="1" customFormat="1" ht="18.75">
      <c r="A15" s="121" t="s">
        <v>263</v>
      </c>
      <c r="B15" s="27"/>
      <c r="C15" s="27"/>
      <c r="D15" s="22"/>
      <c r="E15" s="22"/>
      <c r="F15" s="23"/>
    </row>
    <row r="16" spans="1:20" s="1" customFormat="1" ht="18.75">
      <c r="A16" s="121" t="s">
        <v>264</v>
      </c>
      <c r="B16" s="27"/>
      <c r="C16" s="27"/>
      <c r="D16" s="22"/>
      <c r="E16" s="22"/>
      <c r="F16" s="23"/>
    </row>
    <row r="17" spans="1:6" ht="18">
      <c r="B17" s="112"/>
      <c r="C17" s="112"/>
    </row>
    <row r="18" spans="1:6" ht="18.75">
      <c r="A18" s="128" t="s">
        <v>129</v>
      </c>
      <c r="B18" s="129"/>
      <c r="C18" s="129"/>
      <c r="D18" s="130"/>
      <c r="E18" s="130"/>
      <c r="F18" s="130"/>
    </row>
  </sheetData>
  <mergeCells count="6">
    <mergeCell ref="C1:T1"/>
    <mergeCell ref="C2:T2"/>
    <mergeCell ref="A5:A6"/>
    <mergeCell ref="B5:B6"/>
    <mergeCell ref="C5:C6"/>
    <mergeCell ref="D5:G5"/>
  </mergeCells>
  <conditionalFormatting sqref="B1:B2">
    <cfRule type="duplicateValues" dxfId="323" priority="1"/>
    <cfRule type="duplicateValues" dxfId="322" priority="2"/>
  </conditionalFormatting>
  <conditionalFormatting sqref="C1:C2">
    <cfRule type="duplicateValues" dxfId="321" priority="3"/>
    <cfRule type="duplicateValues" dxfId="320" priority="5"/>
  </conditionalFormatting>
  <conditionalFormatting sqref="G1:G2">
    <cfRule type="duplicateValues" dxfId="319" priority="4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31"/>
  <sheetViews>
    <sheetView tabSelected="1" zoomScale="85" zoomScaleNormal="85" workbookViewId="0">
      <selection activeCell="D10" sqref="D10"/>
    </sheetView>
  </sheetViews>
  <sheetFormatPr defaultColWidth="9.140625" defaultRowHeight="14.25"/>
  <cols>
    <col min="1" max="1" width="19.42578125" style="87" customWidth="1"/>
    <col min="2" max="2" width="6.7109375" style="87" bestFit="1" customWidth="1"/>
    <col min="3" max="3" width="6.85546875" style="88" bestFit="1" customWidth="1"/>
    <col min="4" max="4" width="10.140625" style="88" customWidth="1"/>
    <col min="5" max="5" width="9.28515625" style="89" bestFit="1" customWidth="1"/>
    <col min="6" max="6" width="48.85546875" style="89" bestFit="1" customWidth="1"/>
    <col min="7" max="7" width="17.5703125" style="87" bestFit="1" customWidth="1"/>
    <col min="8" max="8" width="9.28515625" style="89" bestFit="1" customWidth="1"/>
    <col min="9" max="9" width="11.5703125" style="55" bestFit="1" customWidth="1"/>
    <col min="10" max="10" width="13" style="55" bestFit="1" customWidth="1"/>
    <col min="11" max="11" width="16.140625" style="55" bestFit="1" customWidth="1"/>
    <col min="12" max="12" width="13" style="55" bestFit="1" customWidth="1"/>
    <col min="13" max="13" width="9.5703125" style="55" bestFit="1" customWidth="1"/>
    <col min="14" max="15" width="9.28515625" style="55" bestFit="1" customWidth="1"/>
    <col min="16" max="16" width="13.140625" style="55" bestFit="1" customWidth="1"/>
    <col min="17" max="17" width="19.42578125" style="55" bestFit="1" customWidth="1"/>
    <col min="18" max="18" width="16.42578125" style="55" bestFit="1" customWidth="1"/>
    <col min="19" max="19" width="10" style="55" bestFit="1" customWidth="1"/>
    <col min="20" max="20" width="9.7109375" style="55" bestFit="1" customWidth="1"/>
    <col min="21" max="21" width="9.5703125" style="55" bestFit="1" customWidth="1"/>
    <col min="22" max="22" width="11.140625" style="55" bestFit="1" customWidth="1"/>
    <col min="23" max="23" width="7.7109375" style="55" bestFit="1" customWidth="1"/>
    <col min="24" max="16384" width="9.140625" style="55"/>
  </cols>
  <sheetData>
    <row r="1" spans="1:23" s="45" customFormat="1" ht="27.75">
      <c r="A1" s="44"/>
      <c r="B1" s="320" t="s">
        <v>0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</row>
    <row r="2" spans="1:23" s="45" customFormat="1" ht="27.75">
      <c r="A2" s="46"/>
      <c r="B2" s="321" t="s">
        <v>109</v>
      </c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</row>
    <row r="3" spans="1:23" s="45" customFormat="1" ht="27.75">
      <c r="A3" s="47"/>
      <c r="B3" s="48"/>
      <c r="C3" s="48"/>
      <c r="D3" s="48"/>
      <c r="E3" s="48"/>
      <c r="F3" s="48"/>
      <c r="G3" s="49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23" ht="15">
      <c r="A4" s="50"/>
      <c r="B4" s="51"/>
      <c r="C4" s="52"/>
      <c r="D4" s="52"/>
      <c r="E4" s="53"/>
      <c r="F4" s="53"/>
      <c r="G4" s="51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23" s="56" customFormat="1" ht="15.75">
      <c r="A5" s="322" t="s">
        <v>87</v>
      </c>
      <c r="B5" s="323"/>
      <c r="C5" s="326" t="s">
        <v>238</v>
      </c>
      <c r="D5" s="340"/>
      <c r="E5" s="95" t="s">
        <v>239</v>
      </c>
      <c r="F5" s="328" t="s">
        <v>1</v>
      </c>
      <c r="G5" s="339"/>
      <c r="H5" s="338" t="s">
        <v>240</v>
      </c>
      <c r="I5" s="337" t="s">
        <v>237</v>
      </c>
      <c r="J5" s="337"/>
      <c r="K5" s="337"/>
      <c r="L5" s="337"/>
      <c r="M5" s="337"/>
      <c r="N5" s="337"/>
      <c r="O5" s="337"/>
      <c r="P5" s="337"/>
      <c r="Q5" s="337"/>
      <c r="R5" s="337"/>
      <c r="S5" s="337"/>
      <c r="T5" s="319"/>
      <c r="U5" s="337"/>
      <c r="V5" s="337"/>
    </row>
    <row r="6" spans="1:23" s="56" customFormat="1" ht="15.75">
      <c r="A6" s="341"/>
      <c r="B6" s="342"/>
      <c r="C6" s="95" t="s">
        <v>2</v>
      </c>
      <c r="D6" s="95" t="s">
        <v>3</v>
      </c>
      <c r="E6" s="96" t="s">
        <v>85</v>
      </c>
      <c r="F6" s="330"/>
      <c r="G6" s="331"/>
      <c r="H6" s="333"/>
      <c r="I6" s="33" t="s">
        <v>22</v>
      </c>
      <c r="J6" s="33" t="s">
        <v>25</v>
      </c>
      <c r="K6" s="33" t="s">
        <v>27</v>
      </c>
      <c r="L6" s="33" t="s">
        <v>26</v>
      </c>
      <c r="M6" s="33" t="s">
        <v>23</v>
      </c>
      <c r="N6" s="33" t="s">
        <v>24</v>
      </c>
      <c r="O6" s="33" t="s">
        <v>88</v>
      </c>
      <c r="P6" s="33" t="s">
        <v>89</v>
      </c>
      <c r="Q6" s="33" t="s">
        <v>259</v>
      </c>
      <c r="R6" s="43" t="s">
        <v>90</v>
      </c>
      <c r="S6" s="43" t="s">
        <v>28</v>
      </c>
      <c r="T6" s="57" t="s">
        <v>31</v>
      </c>
      <c r="U6" s="57" t="s">
        <v>29</v>
      </c>
      <c r="V6" s="57" t="s">
        <v>30</v>
      </c>
    </row>
    <row r="7" spans="1:23" s="56" customFormat="1" ht="15.75">
      <c r="A7" s="117"/>
      <c r="B7" s="60"/>
      <c r="C7" s="61"/>
      <c r="D7" s="61"/>
      <c r="E7" s="61"/>
      <c r="F7" s="101" t="s">
        <v>433</v>
      </c>
      <c r="G7" s="58" t="s">
        <v>372</v>
      </c>
      <c r="H7" s="110">
        <v>46344</v>
      </c>
      <c r="I7" s="148">
        <f>+H7+30</f>
        <v>46374</v>
      </c>
      <c r="J7" s="148">
        <f>+N7+3</f>
        <v>46388</v>
      </c>
      <c r="K7" s="148" t="s">
        <v>15</v>
      </c>
      <c r="L7" s="148">
        <f>+I7+8</f>
        <v>46382</v>
      </c>
      <c r="M7" s="148">
        <f>+I7+6</f>
        <v>46380</v>
      </c>
      <c r="N7" s="148">
        <f>+M7+5</f>
        <v>46385</v>
      </c>
      <c r="O7" s="148" t="s">
        <v>15</v>
      </c>
      <c r="P7" s="148" t="s">
        <v>15</v>
      </c>
      <c r="Q7" s="148" t="s">
        <v>15</v>
      </c>
      <c r="R7" s="148" t="s">
        <v>15</v>
      </c>
      <c r="S7" s="148" t="s">
        <v>15</v>
      </c>
      <c r="T7" s="148" t="s">
        <v>15</v>
      </c>
      <c r="U7" s="148" t="s">
        <v>15</v>
      </c>
      <c r="V7" s="148" t="s">
        <v>15</v>
      </c>
      <c r="W7" s="59" t="s">
        <v>35</v>
      </c>
    </row>
    <row r="8" spans="1:23" s="56" customFormat="1" ht="15.75">
      <c r="A8" s="117" t="s">
        <v>199</v>
      </c>
      <c r="B8" s="60" t="s">
        <v>385</v>
      </c>
      <c r="C8" s="61" t="s">
        <v>83</v>
      </c>
      <c r="D8" s="61">
        <v>46333</v>
      </c>
      <c r="E8" s="61">
        <f>+D8+2</f>
        <v>46335</v>
      </c>
      <c r="F8" s="102" t="s">
        <v>434</v>
      </c>
      <c r="G8" s="102" t="s">
        <v>437</v>
      </c>
      <c r="H8" s="97">
        <v>46338</v>
      </c>
      <c r="I8" s="149" t="s">
        <v>15</v>
      </c>
      <c r="J8" s="149">
        <f>+O8+1</f>
        <v>46359</v>
      </c>
      <c r="K8" s="149">
        <f>+J8+3</f>
        <v>46362</v>
      </c>
      <c r="L8" s="149" t="s">
        <v>15</v>
      </c>
      <c r="M8" s="149" t="s">
        <v>15</v>
      </c>
      <c r="N8" s="149">
        <f>+K8+3</f>
        <v>46365</v>
      </c>
      <c r="O8" s="149">
        <f>+H8+20</f>
        <v>46358</v>
      </c>
      <c r="P8" s="149" t="s">
        <v>15</v>
      </c>
      <c r="Q8" s="149" t="s">
        <v>15</v>
      </c>
      <c r="R8" s="149" t="s">
        <v>15</v>
      </c>
      <c r="S8" s="149" t="s">
        <v>15</v>
      </c>
      <c r="T8" s="149" t="s">
        <v>15</v>
      </c>
      <c r="U8" s="149" t="s">
        <v>15</v>
      </c>
      <c r="V8" s="149" t="s">
        <v>15</v>
      </c>
      <c r="W8" s="62" t="s">
        <v>32</v>
      </c>
    </row>
    <row r="9" spans="1:23" s="65" customFormat="1" ht="15.75">
      <c r="A9" s="41" t="s">
        <v>128</v>
      </c>
      <c r="B9" s="40" t="s">
        <v>386</v>
      </c>
      <c r="C9" s="122" t="s">
        <v>116</v>
      </c>
      <c r="D9" s="122">
        <v>46334</v>
      </c>
      <c r="E9" s="122">
        <f>+D9+2</f>
        <v>46336</v>
      </c>
      <c r="F9" s="111" t="s">
        <v>435</v>
      </c>
      <c r="G9" s="103" t="s">
        <v>438</v>
      </c>
      <c r="H9" s="98">
        <v>46343</v>
      </c>
      <c r="I9" s="150">
        <f>+J9+4</f>
        <v>46379</v>
      </c>
      <c r="J9" s="150">
        <f>+H9+32</f>
        <v>46375</v>
      </c>
      <c r="K9" s="150" t="s">
        <v>15</v>
      </c>
      <c r="L9" s="150" t="s">
        <v>15</v>
      </c>
      <c r="M9" s="150" t="s">
        <v>15</v>
      </c>
      <c r="N9" s="150" t="s">
        <v>15</v>
      </c>
      <c r="O9" s="150" t="s">
        <v>15</v>
      </c>
      <c r="P9" s="150">
        <f>+Q9+1</f>
        <v>46383</v>
      </c>
      <c r="Q9" s="150">
        <f>+I9+3</f>
        <v>46382</v>
      </c>
      <c r="R9" s="150" t="s">
        <v>15</v>
      </c>
      <c r="S9" s="150" t="s">
        <v>15</v>
      </c>
      <c r="T9" s="150" t="s">
        <v>15</v>
      </c>
      <c r="U9" s="150" t="s">
        <v>15</v>
      </c>
      <c r="V9" s="150" t="s">
        <v>15</v>
      </c>
      <c r="W9" s="63" t="s">
        <v>33</v>
      </c>
    </row>
    <row r="10" spans="1:23" s="56" customFormat="1" ht="15.75">
      <c r="A10" s="30"/>
      <c r="B10" s="13"/>
      <c r="C10" s="31"/>
      <c r="D10" s="31"/>
      <c r="E10" s="31"/>
      <c r="F10" s="257" t="s">
        <v>436</v>
      </c>
      <c r="G10" s="257" t="s">
        <v>439</v>
      </c>
      <c r="H10" s="258">
        <v>46338</v>
      </c>
      <c r="I10" s="259" t="s">
        <v>15</v>
      </c>
      <c r="J10" s="259" t="s">
        <v>15</v>
      </c>
      <c r="K10" s="259" t="s">
        <v>15</v>
      </c>
      <c r="L10" s="259" t="s">
        <v>15</v>
      </c>
      <c r="M10" s="259" t="s">
        <v>15</v>
      </c>
      <c r="N10" s="259" t="s">
        <v>15</v>
      </c>
      <c r="O10" s="259" t="s">
        <v>15</v>
      </c>
      <c r="P10" s="259" t="s">
        <v>15</v>
      </c>
      <c r="Q10" s="259" t="s">
        <v>15</v>
      </c>
      <c r="R10" s="259">
        <f>+H10+14</f>
        <v>46352</v>
      </c>
      <c r="S10" s="259">
        <f>+R10+4</f>
        <v>46356</v>
      </c>
      <c r="T10" s="259">
        <f>+S10+7</f>
        <v>46363</v>
      </c>
      <c r="U10" s="259">
        <f>+T10+2</f>
        <v>46365</v>
      </c>
      <c r="V10" s="259">
        <f>+U10+4</f>
        <v>46369</v>
      </c>
      <c r="W10" s="64" t="s">
        <v>34</v>
      </c>
    </row>
    <row r="11" spans="1:23" s="56" customFormat="1" ht="15.75">
      <c r="A11" s="116"/>
      <c r="B11" s="113"/>
      <c r="C11" s="61"/>
      <c r="D11" s="61"/>
      <c r="E11" s="61"/>
      <c r="F11" s="101" t="s">
        <v>440</v>
      </c>
      <c r="G11" s="101" t="s">
        <v>443</v>
      </c>
      <c r="H11" s="110">
        <v>46351</v>
      </c>
      <c r="I11" s="148">
        <f>+I7+7</f>
        <v>46381</v>
      </c>
      <c r="J11" s="148">
        <f>+J7+7</f>
        <v>46395</v>
      </c>
      <c r="K11" s="148" t="s">
        <v>15</v>
      </c>
      <c r="L11" s="148">
        <f>+L7+7</f>
        <v>46389</v>
      </c>
      <c r="M11" s="148">
        <f>+M7+7</f>
        <v>46387</v>
      </c>
      <c r="N11" s="148">
        <f>+N7+7</f>
        <v>46392</v>
      </c>
      <c r="O11" s="148" t="s">
        <v>15</v>
      </c>
      <c r="P11" s="148" t="s">
        <v>15</v>
      </c>
      <c r="Q11" s="148" t="s">
        <v>15</v>
      </c>
      <c r="R11" s="148" t="s">
        <v>15</v>
      </c>
      <c r="S11" s="148" t="s">
        <v>15</v>
      </c>
      <c r="T11" s="148" t="s">
        <v>15</v>
      </c>
      <c r="U11" s="148" t="s">
        <v>15</v>
      </c>
      <c r="V11" s="148" t="s">
        <v>15</v>
      </c>
      <c r="W11" s="59" t="s">
        <v>35</v>
      </c>
    </row>
    <row r="12" spans="1:23" s="56" customFormat="1" ht="15.75">
      <c r="A12" s="141" t="s">
        <v>250</v>
      </c>
      <c r="B12" s="113" t="s">
        <v>387</v>
      </c>
      <c r="C12" s="61" t="s">
        <v>83</v>
      </c>
      <c r="D12" s="61">
        <f>+D8+7</f>
        <v>46340</v>
      </c>
      <c r="E12" s="61">
        <f>+D12+2</f>
        <v>46342</v>
      </c>
      <c r="F12" s="102" t="s">
        <v>441</v>
      </c>
      <c r="G12" s="102" t="s">
        <v>444</v>
      </c>
      <c r="H12" s="97">
        <v>46345</v>
      </c>
      <c r="I12" s="149" t="s">
        <v>15</v>
      </c>
      <c r="J12" s="149">
        <f>+J8+7</f>
        <v>46366</v>
      </c>
      <c r="K12" s="149">
        <f>+K8+7</f>
        <v>46369</v>
      </c>
      <c r="L12" s="149" t="s">
        <v>15</v>
      </c>
      <c r="M12" s="149" t="s">
        <v>15</v>
      </c>
      <c r="N12" s="149">
        <f>+N8+7</f>
        <v>46372</v>
      </c>
      <c r="O12" s="149">
        <f>+H12+18</f>
        <v>46363</v>
      </c>
      <c r="P12" s="149" t="s">
        <v>15</v>
      </c>
      <c r="Q12" s="149" t="s">
        <v>15</v>
      </c>
      <c r="R12" s="149" t="s">
        <v>15</v>
      </c>
      <c r="S12" s="149" t="s">
        <v>15</v>
      </c>
      <c r="T12" s="149" t="s">
        <v>15</v>
      </c>
      <c r="U12" s="149" t="s">
        <v>15</v>
      </c>
      <c r="V12" s="149" t="s">
        <v>15</v>
      </c>
      <c r="W12" s="62" t="s">
        <v>32</v>
      </c>
    </row>
    <row r="13" spans="1:23" s="56" customFormat="1" ht="15.75">
      <c r="A13" s="41" t="s">
        <v>201</v>
      </c>
      <c r="B13" s="40" t="s">
        <v>388</v>
      </c>
      <c r="C13" s="122" t="s">
        <v>116</v>
      </c>
      <c r="D13" s="122">
        <f>+D9+7</f>
        <v>46341</v>
      </c>
      <c r="E13" s="122">
        <f>+D13+2</f>
        <v>46343</v>
      </c>
      <c r="F13" s="303" t="s">
        <v>369</v>
      </c>
      <c r="G13" s="300" t="s">
        <v>370</v>
      </c>
      <c r="H13" s="301">
        <v>46314</v>
      </c>
      <c r="I13" s="302">
        <f>+J13+4</f>
        <v>46350</v>
      </c>
      <c r="J13" s="302">
        <f>+H13+32</f>
        <v>46346</v>
      </c>
      <c r="K13" s="302" t="s">
        <v>15</v>
      </c>
      <c r="L13" s="302" t="s">
        <v>15</v>
      </c>
      <c r="M13" s="302" t="s">
        <v>15</v>
      </c>
      <c r="N13" s="302" t="s">
        <v>15</v>
      </c>
      <c r="O13" s="302" t="s">
        <v>15</v>
      </c>
      <c r="P13" s="302">
        <f>+Q13+1</f>
        <v>46354</v>
      </c>
      <c r="Q13" s="302">
        <f>+I13+3</f>
        <v>46353</v>
      </c>
      <c r="R13" s="302" t="s">
        <v>15</v>
      </c>
      <c r="S13" s="302" t="s">
        <v>15</v>
      </c>
      <c r="T13" s="302" t="s">
        <v>15</v>
      </c>
      <c r="U13" s="302" t="s">
        <v>15</v>
      </c>
      <c r="V13" s="302" t="s">
        <v>15</v>
      </c>
      <c r="W13" s="63" t="s">
        <v>33</v>
      </c>
    </row>
    <row r="14" spans="1:23" s="56" customFormat="1" ht="15.75">
      <c r="A14" s="30"/>
      <c r="B14" s="13"/>
      <c r="C14" s="31"/>
      <c r="D14" s="31"/>
      <c r="E14" s="31"/>
      <c r="F14" s="104" t="s">
        <v>442</v>
      </c>
      <c r="G14" s="104" t="s">
        <v>445</v>
      </c>
      <c r="H14" s="90">
        <v>46345</v>
      </c>
      <c r="I14" s="151" t="s">
        <v>15</v>
      </c>
      <c r="J14" s="151" t="s">
        <v>15</v>
      </c>
      <c r="K14" s="151" t="s">
        <v>15</v>
      </c>
      <c r="L14" s="151" t="s">
        <v>15</v>
      </c>
      <c r="M14" s="151" t="s">
        <v>15</v>
      </c>
      <c r="N14" s="151" t="s">
        <v>15</v>
      </c>
      <c r="O14" s="151" t="s">
        <v>15</v>
      </c>
      <c r="P14" s="151" t="s">
        <v>15</v>
      </c>
      <c r="Q14" s="151" t="s">
        <v>15</v>
      </c>
      <c r="R14" s="151">
        <f>+R10+7</f>
        <v>46359</v>
      </c>
      <c r="S14" s="151">
        <f>+S10+7</f>
        <v>46363</v>
      </c>
      <c r="T14" s="151">
        <f>+T10+7</f>
        <v>46370</v>
      </c>
      <c r="U14" s="151">
        <f>+U10+7</f>
        <v>46372</v>
      </c>
      <c r="V14" s="151">
        <f>+V10+7</f>
        <v>46376</v>
      </c>
      <c r="W14" s="64" t="s">
        <v>34</v>
      </c>
    </row>
    <row r="15" spans="1:23" s="56" customFormat="1" ht="15.75">
      <c r="A15" s="123"/>
      <c r="B15" s="124"/>
      <c r="C15" s="125"/>
      <c r="D15" s="125"/>
      <c r="E15" s="125"/>
      <c r="F15" s="270" t="s">
        <v>371</v>
      </c>
      <c r="G15" s="270" t="s">
        <v>266</v>
      </c>
      <c r="H15" s="271">
        <v>46322</v>
      </c>
      <c r="I15" s="272">
        <f>+I11+7</f>
        <v>46388</v>
      </c>
      <c r="J15" s="272">
        <f>+J11+7</f>
        <v>46402</v>
      </c>
      <c r="K15" s="272" t="s">
        <v>15</v>
      </c>
      <c r="L15" s="272">
        <f>+L11+7</f>
        <v>46396</v>
      </c>
      <c r="M15" s="272">
        <f>+M11+7</f>
        <v>46394</v>
      </c>
      <c r="N15" s="272">
        <f>+N11+7</f>
        <v>46399</v>
      </c>
      <c r="O15" s="272" t="s">
        <v>15</v>
      </c>
      <c r="P15" s="272" t="s">
        <v>15</v>
      </c>
      <c r="Q15" s="272" t="s">
        <v>15</v>
      </c>
      <c r="R15" s="272" t="s">
        <v>15</v>
      </c>
      <c r="S15" s="272" t="s">
        <v>15</v>
      </c>
      <c r="T15" s="272" t="s">
        <v>15</v>
      </c>
      <c r="U15" s="272" t="s">
        <v>15</v>
      </c>
      <c r="V15" s="272" t="s">
        <v>15</v>
      </c>
      <c r="W15" s="59" t="s">
        <v>35</v>
      </c>
    </row>
    <row r="16" spans="1:23" s="56" customFormat="1" ht="15.75">
      <c r="A16" s="117" t="s">
        <v>199</v>
      </c>
      <c r="B16" s="113" t="s">
        <v>389</v>
      </c>
      <c r="C16" s="61" t="s">
        <v>83</v>
      </c>
      <c r="D16" s="61">
        <f>+D12+7</f>
        <v>46347</v>
      </c>
      <c r="E16" s="61">
        <f>+D16+2</f>
        <v>46349</v>
      </c>
      <c r="F16" s="273" t="s">
        <v>341</v>
      </c>
      <c r="G16" s="273" t="s">
        <v>342</v>
      </c>
      <c r="H16" s="260">
        <v>46289</v>
      </c>
      <c r="I16" s="261" t="s">
        <v>15</v>
      </c>
      <c r="J16" s="261">
        <f>+J12+7</f>
        <v>46373</v>
      </c>
      <c r="K16" s="261">
        <f>+K12+7</f>
        <v>46376</v>
      </c>
      <c r="L16" s="261" t="s">
        <v>15</v>
      </c>
      <c r="M16" s="261" t="s">
        <v>15</v>
      </c>
      <c r="N16" s="261">
        <f>+N12+7</f>
        <v>46379</v>
      </c>
      <c r="O16" s="261">
        <f>+H16+18</f>
        <v>46307</v>
      </c>
      <c r="P16" s="261" t="s">
        <v>15</v>
      </c>
      <c r="Q16" s="261" t="s">
        <v>15</v>
      </c>
      <c r="R16" s="261" t="s">
        <v>15</v>
      </c>
      <c r="S16" s="261" t="s">
        <v>15</v>
      </c>
      <c r="T16" s="261" t="s">
        <v>15</v>
      </c>
      <c r="U16" s="261" t="s">
        <v>15</v>
      </c>
      <c r="V16" s="261" t="s">
        <v>15</v>
      </c>
      <c r="W16" s="62" t="s">
        <v>32</v>
      </c>
    </row>
    <row r="17" spans="1:23" s="56" customFormat="1" ht="15.75">
      <c r="A17" s="41" t="s">
        <v>128</v>
      </c>
      <c r="B17" s="40" t="s">
        <v>390</v>
      </c>
      <c r="C17" s="122" t="s">
        <v>116</v>
      </c>
      <c r="D17" s="122">
        <f>+D13+7</f>
        <v>46348</v>
      </c>
      <c r="E17" s="122">
        <f>+D17+2</f>
        <v>46350</v>
      </c>
      <c r="F17" s="111" t="s">
        <v>446</v>
      </c>
      <c r="G17" s="103" t="s">
        <v>448</v>
      </c>
      <c r="H17" s="98">
        <v>46356</v>
      </c>
      <c r="I17" s="150">
        <f>+J17+4</f>
        <v>46392</v>
      </c>
      <c r="J17" s="150">
        <f>+H17+32</f>
        <v>46388</v>
      </c>
      <c r="K17" s="150" t="s">
        <v>15</v>
      </c>
      <c r="L17" s="150" t="s">
        <v>15</v>
      </c>
      <c r="M17" s="150" t="s">
        <v>15</v>
      </c>
      <c r="N17" s="150" t="s">
        <v>15</v>
      </c>
      <c r="O17" s="150" t="s">
        <v>15</v>
      </c>
      <c r="P17" s="150">
        <f>+Q17+1</f>
        <v>46396</v>
      </c>
      <c r="Q17" s="150">
        <f>+I17+3</f>
        <v>46395</v>
      </c>
      <c r="R17" s="150" t="s">
        <v>15</v>
      </c>
      <c r="S17" s="150" t="s">
        <v>15</v>
      </c>
      <c r="T17" s="150" t="s">
        <v>15</v>
      </c>
      <c r="U17" s="150" t="s">
        <v>15</v>
      </c>
      <c r="V17" s="150" t="s">
        <v>15</v>
      </c>
      <c r="W17" s="63" t="s">
        <v>33</v>
      </c>
    </row>
    <row r="18" spans="1:23" s="56" customFormat="1" ht="15.75">
      <c r="A18" s="120"/>
      <c r="B18" s="13"/>
      <c r="C18" s="126"/>
      <c r="D18" s="31"/>
      <c r="E18" s="31"/>
      <c r="F18" s="104" t="s">
        <v>447</v>
      </c>
      <c r="G18" s="104" t="s">
        <v>449</v>
      </c>
      <c r="H18" s="90">
        <v>46350</v>
      </c>
      <c r="I18" s="151" t="s">
        <v>15</v>
      </c>
      <c r="J18" s="151" t="s">
        <v>15</v>
      </c>
      <c r="K18" s="151" t="s">
        <v>15</v>
      </c>
      <c r="L18" s="151" t="s">
        <v>15</v>
      </c>
      <c r="M18" s="151" t="s">
        <v>15</v>
      </c>
      <c r="N18" s="151" t="s">
        <v>15</v>
      </c>
      <c r="O18" s="151" t="s">
        <v>15</v>
      </c>
      <c r="P18" s="151" t="s">
        <v>15</v>
      </c>
      <c r="Q18" s="151" t="s">
        <v>15</v>
      </c>
      <c r="R18" s="151">
        <f>+R14+7</f>
        <v>46366</v>
      </c>
      <c r="S18" s="151">
        <f>+S14+7</f>
        <v>46370</v>
      </c>
      <c r="T18" s="151">
        <f>+T14+7</f>
        <v>46377</v>
      </c>
      <c r="U18" s="151">
        <f>+U14+7</f>
        <v>46379</v>
      </c>
      <c r="V18" s="151">
        <f>+V14+7</f>
        <v>46383</v>
      </c>
      <c r="W18" s="64" t="s">
        <v>34</v>
      </c>
    </row>
    <row r="19" spans="1:23" s="56" customFormat="1" ht="15.75">
      <c r="A19" s="116"/>
      <c r="B19" s="113"/>
      <c r="C19" s="61"/>
      <c r="D19" s="61"/>
      <c r="E19" s="61"/>
      <c r="F19" s="119" t="s">
        <v>450</v>
      </c>
      <c r="G19" s="119" t="s">
        <v>454</v>
      </c>
      <c r="H19" s="215">
        <v>46365</v>
      </c>
      <c r="I19" s="216">
        <f>+I15+7</f>
        <v>46395</v>
      </c>
      <c r="J19" s="216">
        <f>+J15+7</f>
        <v>46409</v>
      </c>
      <c r="K19" s="216" t="s">
        <v>15</v>
      </c>
      <c r="L19" s="216">
        <f>+L15+7</f>
        <v>46403</v>
      </c>
      <c r="M19" s="216">
        <f>+M15+7</f>
        <v>46401</v>
      </c>
      <c r="N19" s="216">
        <f>+N15+7</f>
        <v>46406</v>
      </c>
      <c r="O19" s="216" t="s">
        <v>15</v>
      </c>
      <c r="P19" s="216" t="s">
        <v>15</v>
      </c>
      <c r="Q19" s="216" t="s">
        <v>15</v>
      </c>
      <c r="R19" s="216" t="s">
        <v>15</v>
      </c>
      <c r="S19" s="216" t="s">
        <v>15</v>
      </c>
      <c r="T19" s="216" t="s">
        <v>15</v>
      </c>
      <c r="U19" s="216" t="s">
        <v>15</v>
      </c>
      <c r="V19" s="216" t="s">
        <v>15</v>
      </c>
      <c r="W19" s="59" t="s">
        <v>35</v>
      </c>
    </row>
    <row r="20" spans="1:23" s="56" customFormat="1" ht="15.75">
      <c r="A20" s="141" t="s">
        <v>391</v>
      </c>
      <c r="B20" s="298" t="s">
        <v>368</v>
      </c>
      <c r="C20" s="299" t="s">
        <v>83</v>
      </c>
      <c r="D20" s="299">
        <f>+D16+7</f>
        <v>46354</v>
      </c>
      <c r="E20" s="299">
        <f>+D20+2</f>
        <v>46356</v>
      </c>
      <c r="F20" s="205" t="s">
        <v>451</v>
      </c>
      <c r="G20" s="205" t="s">
        <v>455</v>
      </c>
      <c r="H20" s="97">
        <v>46359</v>
      </c>
      <c r="I20" s="149" t="s">
        <v>15</v>
      </c>
      <c r="J20" s="149">
        <f>+J16+7</f>
        <v>46380</v>
      </c>
      <c r="K20" s="149">
        <f>+K16+7</f>
        <v>46383</v>
      </c>
      <c r="L20" s="149" t="s">
        <v>15</v>
      </c>
      <c r="M20" s="149" t="s">
        <v>15</v>
      </c>
      <c r="N20" s="149">
        <f>+N16+7</f>
        <v>46386</v>
      </c>
      <c r="O20" s="149">
        <f>+H20+18</f>
        <v>46377</v>
      </c>
      <c r="P20" s="149" t="s">
        <v>15</v>
      </c>
      <c r="Q20" s="149" t="s">
        <v>15</v>
      </c>
      <c r="R20" s="149" t="s">
        <v>15</v>
      </c>
      <c r="S20" s="149" t="s">
        <v>15</v>
      </c>
      <c r="T20" s="149" t="s">
        <v>15</v>
      </c>
      <c r="U20" s="149" t="s">
        <v>15</v>
      </c>
      <c r="V20" s="149" t="s">
        <v>15</v>
      </c>
      <c r="W20" s="62" t="s">
        <v>32</v>
      </c>
    </row>
    <row r="21" spans="1:23" s="56" customFormat="1" ht="15.75">
      <c r="A21" s="41" t="s">
        <v>201</v>
      </c>
      <c r="B21" s="40" t="s">
        <v>393</v>
      </c>
      <c r="C21" s="122" t="s">
        <v>116</v>
      </c>
      <c r="D21" s="122">
        <f>+D17+7</f>
        <v>46355</v>
      </c>
      <c r="E21" s="122">
        <f>+D21+2</f>
        <v>46357</v>
      </c>
      <c r="F21" s="111" t="s">
        <v>452</v>
      </c>
      <c r="G21" s="103" t="s">
        <v>265</v>
      </c>
      <c r="H21" s="98">
        <v>46364</v>
      </c>
      <c r="I21" s="150">
        <f>+J21+4</f>
        <v>46400</v>
      </c>
      <c r="J21" s="150">
        <f>+H21+32</f>
        <v>46396</v>
      </c>
      <c r="K21" s="150" t="s">
        <v>15</v>
      </c>
      <c r="L21" s="150" t="s">
        <v>15</v>
      </c>
      <c r="M21" s="150" t="s">
        <v>15</v>
      </c>
      <c r="N21" s="150" t="s">
        <v>15</v>
      </c>
      <c r="O21" s="150" t="s">
        <v>15</v>
      </c>
      <c r="P21" s="150">
        <f>+Q21+1</f>
        <v>46404</v>
      </c>
      <c r="Q21" s="150">
        <f>+I21+3</f>
        <v>46403</v>
      </c>
      <c r="R21" s="150" t="s">
        <v>15</v>
      </c>
      <c r="S21" s="150" t="s">
        <v>15</v>
      </c>
      <c r="T21" s="150" t="s">
        <v>15</v>
      </c>
      <c r="U21" s="150" t="s">
        <v>15</v>
      </c>
      <c r="V21" s="150" t="s">
        <v>15</v>
      </c>
      <c r="W21" s="63" t="s">
        <v>33</v>
      </c>
    </row>
    <row r="22" spans="1:23" s="56" customFormat="1" ht="15.75">
      <c r="A22" s="120"/>
      <c r="B22" s="13"/>
      <c r="C22" s="31"/>
      <c r="D22" s="31"/>
      <c r="E22" s="31"/>
      <c r="F22" s="104" t="s">
        <v>453</v>
      </c>
      <c r="G22" s="92" t="s">
        <v>456</v>
      </c>
      <c r="H22" s="90">
        <v>46359</v>
      </c>
      <c r="I22" s="151" t="s">
        <v>15</v>
      </c>
      <c r="J22" s="151" t="s">
        <v>15</v>
      </c>
      <c r="K22" s="151" t="s">
        <v>15</v>
      </c>
      <c r="L22" s="151" t="s">
        <v>15</v>
      </c>
      <c r="M22" s="151" t="s">
        <v>15</v>
      </c>
      <c r="N22" s="151" t="s">
        <v>15</v>
      </c>
      <c r="O22" s="151" t="s">
        <v>15</v>
      </c>
      <c r="P22" s="151" t="s">
        <v>15</v>
      </c>
      <c r="Q22" s="151" t="s">
        <v>15</v>
      </c>
      <c r="R22" s="151">
        <f>+R18+7</f>
        <v>46373</v>
      </c>
      <c r="S22" s="151">
        <f>+S18+7</f>
        <v>46377</v>
      </c>
      <c r="T22" s="151">
        <f>+T18+7</f>
        <v>46384</v>
      </c>
      <c r="U22" s="151">
        <f>+U18+7</f>
        <v>46386</v>
      </c>
      <c r="V22" s="151">
        <f>+V18+7</f>
        <v>46390</v>
      </c>
      <c r="W22" s="64" t="s">
        <v>34</v>
      </c>
    </row>
    <row r="23" spans="1:23" s="72" customFormat="1" ht="15.75">
      <c r="A23" s="14"/>
      <c r="B23" s="34"/>
      <c r="C23" s="66"/>
      <c r="D23" s="66"/>
      <c r="E23" s="67"/>
      <c r="F23" s="68"/>
      <c r="G23" s="69"/>
      <c r="H23" s="99"/>
      <c r="I23" s="70"/>
      <c r="J23" s="70"/>
      <c r="K23" s="70"/>
      <c r="L23" s="71"/>
      <c r="M23" s="71"/>
      <c r="N23" s="71"/>
      <c r="O23" s="71"/>
      <c r="P23" s="71"/>
      <c r="Q23" s="71"/>
      <c r="R23" s="71"/>
      <c r="S23" s="71"/>
    </row>
    <row r="24" spans="1:23" s="76" customFormat="1" ht="18.75">
      <c r="A24" s="17" t="s">
        <v>110</v>
      </c>
      <c r="B24" s="17"/>
      <c r="C24" s="18"/>
      <c r="D24" s="18"/>
      <c r="E24" s="19"/>
      <c r="F24" s="73"/>
      <c r="G24" s="74"/>
      <c r="H24" s="84"/>
    </row>
    <row r="25" spans="1:23" s="76" customFormat="1" ht="18">
      <c r="A25" s="42" t="s">
        <v>21</v>
      </c>
      <c r="B25" s="77"/>
      <c r="C25" s="3"/>
      <c r="D25" s="3"/>
      <c r="E25" s="3"/>
      <c r="F25" s="73"/>
      <c r="G25" s="74"/>
      <c r="H25" s="84"/>
    </row>
    <row r="26" spans="1:23" s="76" customFormat="1" ht="18.75">
      <c r="A26" s="20" t="s">
        <v>86</v>
      </c>
      <c r="B26" s="77"/>
      <c r="C26" s="21"/>
      <c r="D26" s="21"/>
      <c r="F26" s="78"/>
      <c r="G26" s="79"/>
      <c r="H26" s="84"/>
      <c r="I26" s="22"/>
      <c r="J26" s="22"/>
      <c r="K26" s="23"/>
    </row>
    <row r="27" spans="1:23" s="76" customFormat="1" ht="18.75">
      <c r="A27" s="77"/>
      <c r="B27" s="4"/>
      <c r="C27" s="24"/>
      <c r="D27" s="24"/>
      <c r="F27" s="80"/>
      <c r="G27" s="79"/>
      <c r="H27" s="84"/>
      <c r="I27" s="22"/>
      <c r="J27" s="22"/>
      <c r="K27" s="23"/>
    </row>
    <row r="28" spans="1:23" s="76" customFormat="1" ht="18.75">
      <c r="A28" s="25"/>
      <c r="B28" s="26"/>
      <c r="C28" s="3"/>
      <c r="D28" s="3"/>
      <c r="F28" s="81"/>
      <c r="G28" s="82"/>
      <c r="H28" s="100"/>
      <c r="I28" s="22"/>
      <c r="J28" s="22"/>
      <c r="K28" s="23"/>
      <c r="P28" s="83"/>
    </row>
    <row r="29" spans="1:23" s="76" customFormat="1" ht="18.75">
      <c r="A29" s="25"/>
      <c r="B29" s="2"/>
      <c r="C29" s="75"/>
      <c r="D29" s="75"/>
      <c r="E29" s="84"/>
      <c r="F29" s="85"/>
      <c r="G29" s="86"/>
      <c r="H29" s="84"/>
      <c r="I29" s="22"/>
      <c r="J29" s="22"/>
      <c r="K29" s="23"/>
    </row>
    <row r="31" spans="1:23" ht="18.75">
      <c r="A31" s="128" t="s">
        <v>129</v>
      </c>
      <c r="B31" s="129"/>
      <c r="C31" s="129"/>
      <c r="D31" s="130"/>
      <c r="E31" s="130"/>
      <c r="F31" s="130"/>
      <c r="G31" s="131"/>
    </row>
  </sheetData>
  <mergeCells count="7">
    <mergeCell ref="B1:S1"/>
    <mergeCell ref="B2:S2"/>
    <mergeCell ref="I5:V5"/>
    <mergeCell ref="H5:H6"/>
    <mergeCell ref="F5:G6"/>
    <mergeCell ref="C5:D5"/>
    <mergeCell ref="A5:B6"/>
  </mergeCells>
  <conditionalFormatting sqref="B7">
    <cfRule type="duplicateValues" dxfId="318" priority="5340"/>
  </conditionalFormatting>
  <conditionalFormatting sqref="B8">
    <cfRule type="duplicateValues" dxfId="317" priority="170"/>
    <cfRule type="duplicateValues" dxfId="316" priority="169"/>
    <cfRule type="duplicateValues" dxfId="315" priority="168"/>
    <cfRule type="duplicateValues" dxfId="314" priority="167"/>
    <cfRule type="duplicateValues" dxfId="313" priority="166"/>
    <cfRule type="duplicateValues" dxfId="312" priority="165"/>
    <cfRule type="duplicateValues" dxfId="311" priority="164"/>
    <cfRule type="duplicateValues" dxfId="310" priority="163"/>
    <cfRule type="duplicateValues" dxfId="309" priority="162"/>
    <cfRule type="duplicateValues" dxfId="308" priority="118"/>
    <cfRule type="duplicateValues" dxfId="307" priority="119"/>
    <cfRule type="duplicateValues" dxfId="306" priority="120"/>
    <cfRule type="duplicateValues" dxfId="305" priority="121"/>
    <cfRule type="duplicateValues" dxfId="304" priority="122"/>
    <cfRule type="duplicateValues" dxfId="303" priority="123"/>
    <cfRule type="duplicateValues" dxfId="302" priority="124"/>
    <cfRule type="duplicateValues" dxfId="301" priority="125"/>
    <cfRule type="duplicateValues" dxfId="300" priority="126"/>
    <cfRule type="duplicateValues" dxfId="299" priority="127"/>
    <cfRule type="duplicateValues" dxfId="298" priority="128"/>
    <cfRule type="duplicateValues" dxfId="297" priority="129"/>
    <cfRule type="duplicateValues" dxfId="296" priority="130"/>
    <cfRule type="duplicateValues" dxfId="295" priority="131"/>
    <cfRule type="duplicateValues" dxfId="294" priority="161"/>
    <cfRule type="duplicateValues" dxfId="293" priority="132"/>
    <cfRule type="duplicateValues" dxfId="292" priority="133"/>
    <cfRule type="duplicateValues" dxfId="291" priority="134"/>
    <cfRule type="duplicateValues" dxfId="290" priority="135"/>
    <cfRule type="duplicateValues" dxfId="289" priority="136"/>
    <cfRule type="duplicateValues" dxfId="288" priority="137"/>
    <cfRule type="duplicateValues" dxfId="287" priority="138"/>
    <cfRule type="duplicateValues" dxfId="286" priority="139"/>
    <cfRule type="duplicateValues" dxfId="285" priority="140"/>
    <cfRule type="duplicateValues" dxfId="284" priority="141"/>
    <cfRule type="duplicateValues" dxfId="283" priority="142"/>
    <cfRule type="duplicateValues" dxfId="282" priority="143"/>
    <cfRule type="duplicateValues" dxfId="281" priority="144"/>
    <cfRule type="duplicateValues" dxfId="280" priority="145"/>
    <cfRule type="duplicateValues" dxfId="279" priority="160"/>
    <cfRule type="duplicateValues" dxfId="278" priority="146"/>
    <cfRule type="duplicateValues" dxfId="277" priority="147"/>
    <cfRule type="duplicateValues" dxfId="276" priority="148"/>
    <cfRule type="duplicateValues" dxfId="275" priority="149"/>
    <cfRule type="duplicateValues" dxfId="274" priority="150"/>
    <cfRule type="duplicateValues" dxfId="273" priority="151"/>
    <cfRule type="duplicateValues" dxfId="272" priority="152"/>
    <cfRule type="duplicateValues" dxfId="271" priority="153"/>
    <cfRule type="duplicateValues" dxfId="270" priority="154"/>
    <cfRule type="duplicateValues" dxfId="269" priority="155"/>
    <cfRule type="duplicateValues" dxfId="268" priority="156"/>
    <cfRule type="duplicateValues" dxfId="267" priority="157"/>
    <cfRule type="duplicateValues" dxfId="266" priority="158"/>
    <cfRule type="duplicateValues" dxfId="265" priority="159"/>
    <cfRule type="duplicateValues" dxfId="264" priority="108"/>
    <cfRule type="duplicateValues" dxfId="263" priority="109"/>
    <cfRule type="duplicateValues" dxfId="262" priority="110"/>
    <cfRule type="duplicateValues" dxfId="261" priority="111"/>
    <cfRule type="duplicateValues" dxfId="260" priority="112"/>
    <cfRule type="duplicateValues" dxfId="259" priority="113"/>
    <cfRule type="duplicateValues" dxfId="258" priority="114"/>
    <cfRule type="duplicateValues" dxfId="257" priority="115"/>
    <cfRule type="duplicateValues" dxfId="256" priority="116"/>
    <cfRule type="duplicateValues" dxfId="255" priority="171"/>
    <cfRule type="duplicateValues" dxfId="254" priority="172"/>
    <cfRule type="duplicateValues" dxfId="253" priority="173"/>
    <cfRule type="duplicateValues" dxfId="252" priority="174"/>
    <cfRule type="duplicateValues" dxfId="251" priority="175"/>
    <cfRule type="duplicateValues" dxfId="250" priority="176"/>
    <cfRule type="duplicateValues" dxfId="249" priority="177"/>
    <cfRule type="duplicateValues" dxfId="248" priority="178"/>
    <cfRule type="duplicateValues" dxfId="247" priority="179"/>
    <cfRule type="duplicateValues" dxfId="246" priority="180"/>
    <cfRule type="duplicateValues" dxfId="245" priority="181"/>
    <cfRule type="duplicateValues" dxfId="244" priority="182"/>
    <cfRule type="duplicateValues" dxfId="243" priority="183"/>
    <cfRule type="duplicateValues" dxfId="242" priority="184"/>
    <cfRule type="duplicateValues" dxfId="241" priority="185"/>
    <cfRule type="duplicateValues" dxfId="240" priority="186"/>
    <cfRule type="duplicateValues" dxfId="239" priority="187"/>
    <cfRule type="duplicateValues" dxfId="238" priority="188"/>
    <cfRule type="duplicateValues" dxfId="237" priority="189"/>
    <cfRule type="duplicateValues" dxfId="236" priority="190"/>
    <cfRule type="duplicateValues" dxfId="235" priority="191"/>
    <cfRule type="duplicateValues" dxfId="234" priority="192"/>
    <cfRule type="duplicateValues" dxfId="233" priority="193"/>
    <cfRule type="duplicateValues" dxfId="232" priority="194"/>
    <cfRule type="duplicateValues" dxfId="231" priority="195"/>
    <cfRule type="duplicateValues" dxfId="230" priority="117"/>
    <cfRule type="duplicateValues" dxfId="229" priority="197"/>
    <cfRule type="duplicateValues" dxfId="228" priority="198"/>
    <cfRule type="duplicateValues" dxfId="227" priority="199"/>
    <cfRule type="duplicateValues" dxfId="226" priority="200"/>
    <cfRule type="duplicateValues" dxfId="225" priority="201"/>
    <cfRule type="duplicateValues" dxfId="224" priority="202"/>
    <cfRule type="duplicateValues" dxfId="223" priority="203"/>
    <cfRule type="duplicateValues" dxfId="222" priority="204"/>
    <cfRule type="duplicateValues" dxfId="221" priority="205"/>
    <cfRule type="duplicateValues" dxfId="220" priority="206"/>
    <cfRule type="duplicateValues" dxfId="219" priority="207"/>
    <cfRule type="duplicateValues" dxfId="218" priority="208"/>
    <cfRule type="duplicateValues" dxfId="217" priority="209"/>
    <cfRule type="duplicateValues" dxfId="216" priority="196"/>
    <cfRule type="duplicateValues" dxfId="215" priority="211"/>
    <cfRule type="duplicateValues" dxfId="214" priority="212"/>
    <cfRule type="duplicateValues" dxfId="213" priority="213"/>
    <cfRule type="duplicateValues" dxfId="212" priority="214"/>
    <cfRule type="duplicateValues" dxfId="211" priority="215"/>
    <cfRule type="duplicateValues" dxfId="210" priority="216"/>
    <cfRule type="duplicateValues" dxfId="209" priority="217"/>
    <cfRule type="duplicateValues" dxfId="208" priority="218"/>
    <cfRule type="duplicateValues" dxfId="207" priority="219"/>
    <cfRule type="duplicateValues" dxfId="206" priority="220"/>
    <cfRule type="duplicateValues" dxfId="205" priority="221"/>
    <cfRule type="duplicateValues" dxfId="204" priority="222"/>
    <cfRule type="duplicateValues" dxfId="203" priority="223"/>
    <cfRule type="duplicateValues" dxfId="202" priority="210"/>
  </conditionalFormatting>
  <conditionalFormatting sqref="B9">
    <cfRule type="duplicateValues" dxfId="201" priority="65"/>
    <cfRule type="duplicateValues" dxfId="200" priority="66"/>
    <cfRule type="duplicateValues" dxfId="199" priority="67"/>
    <cfRule type="duplicateValues" dxfId="198" priority="68"/>
    <cfRule type="duplicateValues" dxfId="197" priority="69"/>
    <cfRule type="duplicateValues" dxfId="196" priority="70"/>
    <cfRule type="duplicateValues" dxfId="195" priority="71"/>
    <cfRule type="duplicateValues" dxfId="194" priority="72"/>
    <cfRule type="duplicateValues" dxfId="193" priority="73"/>
    <cfRule type="duplicateValues" dxfId="192" priority="74"/>
    <cfRule type="duplicateValues" dxfId="191" priority="75"/>
    <cfRule type="duplicateValues" dxfId="190" priority="76"/>
    <cfRule type="duplicateValues" dxfId="189" priority="77"/>
    <cfRule type="duplicateValues" dxfId="188" priority="78"/>
    <cfRule type="duplicateValues" dxfId="187" priority="80"/>
    <cfRule type="duplicateValues" dxfId="186" priority="81"/>
    <cfRule type="duplicateValues" dxfId="185" priority="82"/>
    <cfRule type="duplicateValues" dxfId="184" priority="83"/>
    <cfRule type="duplicateValues" dxfId="183" priority="84"/>
    <cfRule type="duplicateValues" dxfId="182" priority="85"/>
    <cfRule type="duplicateValues" dxfId="181" priority="86"/>
    <cfRule type="duplicateValues" dxfId="180" priority="87"/>
    <cfRule type="duplicateValues" dxfId="179" priority="88"/>
    <cfRule type="duplicateValues" dxfId="178" priority="89"/>
    <cfRule type="duplicateValues" dxfId="177" priority="90"/>
    <cfRule type="duplicateValues" dxfId="176" priority="91"/>
    <cfRule type="duplicateValues" dxfId="175" priority="92"/>
    <cfRule type="duplicateValues" dxfId="174" priority="93"/>
    <cfRule type="duplicateValues" dxfId="173" priority="94"/>
    <cfRule type="duplicateValues" dxfId="172" priority="95"/>
    <cfRule type="duplicateValues" dxfId="171" priority="96"/>
    <cfRule type="duplicateValues" dxfId="170" priority="97"/>
    <cfRule type="duplicateValues" dxfId="169" priority="98"/>
    <cfRule type="duplicateValues" dxfId="168" priority="99"/>
    <cfRule type="duplicateValues" dxfId="167" priority="100"/>
    <cfRule type="duplicateValues" dxfId="166" priority="101"/>
    <cfRule type="duplicateValues" dxfId="165" priority="102"/>
    <cfRule type="duplicateValues" dxfId="164" priority="103"/>
    <cfRule type="duplicateValues" dxfId="163" priority="104"/>
    <cfRule type="duplicateValues" dxfId="162" priority="105"/>
    <cfRule type="duplicateValues" dxfId="161" priority="106"/>
    <cfRule type="duplicateValues" dxfId="160" priority="107"/>
    <cfRule type="duplicateValues" dxfId="159" priority="79"/>
    <cfRule type="duplicateValues" dxfId="158" priority="40"/>
    <cfRule type="duplicateValues" dxfId="157" priority="11"/>
    <cfRule type="duplicateValues" dxfId="156" priority="12"/>
    <cfRule type="duplicateValues" dxfId="155" priority="13"/>
    <cfRule type="duplicateValues" dxfId="154" priority="14"/>
    <cfRule type="duplicateValues" dxfId="153" priority="15"/>
    <cfRule type="duplicateValues" dxfId="152" priority="16"/>
    <cfRule type="duplicateValues" dxfId="151" priority="17"/>
    <cfRule type="duplicateValues" dxfId="150" priority="18"/>
    <cfRule type="duplicateValues" dxfId="149" priority="19"/>
    <cfRule type="duplicateValues" dxfId="148" priority="20"/>
    <cfRule type="duplicateValues" dxfId="147" priority="21"/>
    <cfRule type="duplicateValues" dxfId="146" priority="22"/>
    <cfRule type="duplicateValues" dxfId="145" priority="23"/>
    <cfRule type="duplicateValues" dxfId="144" priority="24"/>
    <cfRule type="duplicateValues" dxfId="143" priority="25"/>
    <cfRule type="duplicateValues" dxfId="142" priority="26"/>
    <cfRule type="duplicateValues" dxfId="141" priority="27"/>
    <cfRule type="duplicateValues" dxfId="140" priority="28"/>
    <cfRule type="duplicateValues" dxfId="139" priority="29"/>
    <cfRule type="duplicateValues" dxfId="138" priority="30"/>
    <cfRule type="duplicateValues" dxfId="137" priority="31"/>
    <cfRule type="duplicateValues" dxfId="136" priority="32"/>
    <cfRule type="duplicateValues" dxfId="135" priority="33"/>
    <cfRule type="duplicateValues" dxfId="134" priority="34"/>
    <cfRule type="duplicateValues" dxfId="133" priority="35"/>
    <cfRule type="duplicateValues" dxfId="132" priority="36"/>
    <cfRule type="duplicateValues" dxfId="131" priority="37"/>
    <cfRule type="duplicateValues" dxfId="130" priority="38"/>
    <cfRule type="duplicateValues" dxfId="129" priority="39"/>
    <cfRule type="duplicateValues" dxfId="128" priority="41"/>
    <cfRule type="duplicateValues" dxfId="127" priority="42"/>
    <cfRule type="duplicateValues" dxfId="126" priority="43"/>
    <cfRule type="duplicateValues" dxfId="125" priority="44"/>
    <cfRule type="duplicateValues" dxfId="124" priority="45"/>
    <cfRule type="duplicateValues" dxfId="123" priority="46"/>
    <cfRule type="duplicateValues" dxfId="122" priority="47"/>
    <cfRule type="duplicateValues" dxfId="121" priority="48"/>
    <cfRule type="duplicateValues" dxfId="120" priority="49"/>
    <cfRule type="duplicateValues" dxfId="119" priority="50"/>
    <cfRule type="duplicateValues" dxfId="118" priority="51"/>
    <cfRule type="duplicateValues" dxfId="117" priority="52"/>
    <cfRule type="duplicateValues" dxfId="116" priority="53"/>
    <cfRule type="duplicateValues" dxfId="115" priority="54"/>
    <cfRule type="duplicateValues" dxfId="114" priority="55"/>
    <cfRule type="duplicateValues" dxfId="113" priority="56"/>
    <cfRule type="duplicateValues" dxfId="112" priority="57"/>
    <cfRule type="duplicateValues" dxfId="111" priority="58"/>
    <cfRule type="duplicateValues" dxfId="110" priority="59"/>
    <cfRule type="duplicateValues" dxfId="109" priority="60"/>
    <cfRule type="duplicateValues" dxfId="108" priority="61"/>
    <cfRule type="duplicateValues" dxfId="107" priority="62"/>
    <cfRule type="duplicateValues" dxfId="106" priority="63"/>
    <cfRule type="duplicateValues" dxfId="105" priority="64"/>
  </conditionalFormatting>
  <conditionalFormatting sqref="B10">
    <cfRule type="duplicateValues" dxfId="104" priority="2883"/>
  </conditionalFormatting>
  <conditionalFormatting sqref="B11">
    <cfRule type="duplicateValues" dxfId="103" priority="3064"/>
    <cfRule type="duplicateValues" dxfId="102" priority="3063"/>
    <cfRule type="duplicateValues" dxfId="101" priority="3062"/>
    <cfRule type="duplicateValues" dxfId="100" priority="3061"/>
    <cfRule type="duplicateValues" dxfId="99" priority="3060"/>
    <cfRule type="duplicateValues" dxfId="98" priority="3059"/>
    <cfRule type="duplicateValues" dxfId="97" priority="3058"/>
    <cfRule type="duplicateValues" dxfId="96" priority="3057"/>
    <cfRule type="duplicateValues" dxfId="95" priority="3065"/>
    <cfRule type="duplicateValues" dxfId="94" priority="3066"/>
  </conditionalFormatting>
  <conditionalFormatting sqref="B12">
    <cfRule type="duplicateValues" dxfId="93" priority="10"/>
  </conditionalFormatting>
  <conditionalFormatting sqref="B13">
    <cfRule type="duplicateValues" dxfId="92" priority="7"/>
    <cfRule type="duplicateValues" dxfId="91" priority="6"/>
    <cfRule type="duplicateValues" dxfId="90" priority="5"/>
    <cfRule type="duplicateValues" dxfId="89" priority="4"/>
    <cfRule type="duplicateValues" dxfId="88" priority="3"/>
    <cfRule type="duplicateValues" dxfId="87" priority="2"/>
    <cfRule type="duplicateValues" dxfId="86" priority="1"/>
    <cfRule type="duplicateValues" dxfId="85" priority="9"/>
    <cfRule type="duplicateValues" dxfId="84" priority="8"/>
  </conditionalFormatting>
  <conditionalFormatting sqref="B14">
    <cfRule type="duplicateValues" dxfId="83" priority="3222"/>
    <cfRule type="duplicateValues" dxfId="82" priority="3226"/>
    <cfRule type="duplicateValues" dxfId="81" priority="3225"/>
    <cfRule type="duplicateValues" dxfId="80" priority="3217"/>
    <cfRule type="duplicateValues" dxfId="79" priority="3224"/>
    <cfRule type="duplicateValues" dxfId="78" priority="3219"/>
    <cfRule type="duplicateValues" dxfId="77" priority="3223"/>
    <cfRule type="duplicateValues" dxfId="76" priority="3218"/>
    <cfRule type="duplicateValues" dxfId="75" priority="3216"/>
    <cfRule type="duplicateValues" dxfId="74" priority="3215"/>
    <cfRule type="duplicateValues" dxfId="73" priority="3221"/>
    <cfRule type="duplicateValues" dxfId="72" priority="3209"/>
    <cfRule type="duplicateValues" dxfId="71" priority="3208"/>
    <cfRule type="duplicateValues" dxfId="70" priority="3207"/>
    <cfRule type="duplicateValues" dxfId="69" priority="3206"/>
    <cfRule type="duplicateValues" dxfId="68" priority="3210"/>
    <cfRule type="duplicateValues" dxfId="67" priority="3220"/>
  </conditionalFormatting>
  <conditionalFormatting sqref="B15">
    <cfRule type="duplicateValues" dxfId="66" priority="3163"/>
    <cfRule type="duplicateValues" dxfId="65" priority="3162"/>
    <cfRule type="duplicateValues" dxfId="64" priority="3161"/>
    <cfRule type="duplicateValues" dxfId="63" priority="3164"/>
  </conditionalFormatting>
  <conditionalFormatting sqref="B16">
    <cfRule type="duplicateValues" dxfId="62" priority="471"/>
  </conditionalFormatting>
  <conditionalFormatting sqref="B17">
    <cfRule type="duplicateValues" dxfId="61" priority="469"/>
    <cfRule type="duplicateValues" dxfId="60" priority="462"/>
    <cfRule type="duplicateValues" dxfId="59" priority="463"/>
    <cfRule type="duplicateValues" dxfId="58" priority="464"/>
    <cfRule type="duplicateValues" dxfId="57" priority="465"/>
    <cfRule type="duplicateValues" dxfId="56" priority="466"/>
    <cfRule type="duplicateValues" dxfId="55" priority="467"/>
    <cfRule type="duplicateValues" dxfId="54" priority="468"/>
    <cfRule type="duplicateValues" dxfId="53" priority="470"/>
  </conditionalFormatting>
  <conditionalFormatting sqref="B18">
    <cfRule type="duplicateValues" dxfId="52" priority="5341"/>
  </conditionalFormatting>
  <conditionalFormatting sqref="B19">
    <cfRule type="duplicateValues" dxfId="51" priority="851"/>
    <cfRule type="duplicateValues" dxfId="50" priority="846"/>
    <cfRule type="duplicateValues" dxfId="49" priority="847"/>
    <cfRule type="duplicateValues" dxfId="48" priority="848"/>
    <cfRule type="duplicateValues" dxfId="47" priority="849"/>
    <cfRule type="duplicateValues" dxfId="46" priority="850"/>
    <cfRule type="duplicateValues" dxfId="45" priority="857"/>
    <cfRule type="duplicateValues" dxfId="44" priority="852"/>
    <cfRule type="duplicateValues" dxfId="43" priority="853"/>
    <cfRule type="duplicateValues" dxfId="42" priority="854"/>
    <cfRule type="duplicateValues" dxfId="41" priority="855"/>
    <cfRule type="duplicateValues" dxfId="40" priority="856"/>
    <cfRule type="duplicateValues" dxfId="39" priority="859"/>
    <cfRule type="duplicateValues" dxfId="38" priority="860"/>
    <cfRule type="duplicateValues" dxfId="37" priority="861"/>
    <cfRule type="duplicateValues" dxfId="36" priority="844"/>
    <cfRule type="duplicateValues" dxfId="35" priority="843"/>
    <cfRule type="duplicateValues" dxfId="34" priority="858"/>
    <cfRule type="duplicateValues" dxfId="33" priority="845"/>
  </conditionalFormatting>
  <conditionalFormatting sqref="B20">
    <cfRule type="duplicateValues" dxfId="32" priority="461"/>
  </conditionalFormatting>
  <conditionalFormatting sqref="B21">
    <cfRule type="duplicateValues" dxfId="31" priority="452"/>
    <cfRule type="duplicateValues" dxfId="30" priority="458"/>
    <cfRule type="duplicateValues" dxfId="29" priority="455"/>
    <cfRule type="duplicateValues" dxfId="28" priority="454"/>
    <cfRule type="duplicateValues" dxfId="27" priority="453"/>
    <cfRule type="duplicateValues" dxfId="26" priority="457"/>
    <cfRule type="duplicateValues" dxfId="25" priority="456"/>
    <cfRule type="duplicateValues" dxfId="24" priority="460"/>
    <cfRule type="duplicateValues" dxfId="23" priority="459"/>
  </conditionalFormatting>
  <conditionalFormatting sqref="B22">
    <cfRule type="duplicateValues" dxfId="22" priority="832"/>
    <cfRule type="duplicateValues" dxfId="21" priority="842"/>
    <cfRule type="duplicateValues" dxfId="20" priority="841"/>
    <cfRule type="duplicateValues" dxfId="19" priority="840"/>
    <cfRule type="duplicateValues" dxfId="18" priority="827"/>
    <cfRule type="duplicateValues" dxfId="17" priority="826"/>
    <cfRule type="duplicateValues" dxfId="16" priority="825"/>
    <cfRule type="duplicateValues" dxfId="15" priority="824"/>
    <cfRule type="duplicateValues" dxfId="14" priority="823"/>
    <cfRule type="duplicateValues" dxfId="13" priority="837"/>
    <cfRule type="duplicateValues" dxfId="12" priority="838"/>
    <cfRule type="duplicateValues" dxfId="11" priority="834"/>
    <cfRule type="duplicateValues" dxfId="10" priority="839"/>
    <cfRule type="duplicateValues" dxfId="9" priority="833"/>
    <cfRule type="duplicateValues" dxfId="8" priority="836"/>
    <cfRule type="duplicateValues" dxfId="7" priority="831"/>
    <cfRule type="duplicateValues" dxfId="6" priority="835"/>
    <cfRule type="duplicateValues" dxfId="5" priority="830"/>
    <cfRule type="duplicateValues" dxfId="4" priority="829"/>
    <cfRule type="duplicateValues" dxfId="3" priority="828"/>
    <cfRule type="duplicateValues" dxfId="2" priority="822"/>
  </conditionalFormatting>
  <conditionalFormatting sqref="B23:B30 B1:B6 B32:B1048576">
    <cfRule type="duplicateValues" dxfId="1" priority="5266"/>
  </conditionalFormatting>
  <conditionalFormatting sqref="B23:B30 B32:B1048576">
    <cfRule type="duplicateValues" dxfId="0" priority="5332"/>
  </conditionalFormatting>
  <pageMargins left="0.7" right="0.7" top="0.75" bottom="0.75" header="0.3" footer="0.3"/>
  <pageSetup paperSize="9" scale="44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2"/>
  <sheetViews>
    <sheetView zoomScale="80" zoomScaleNormal="80" workbookViewId="0"/>
  </sheetViews>
  <sheetFormatPr defaultColWidth="13.85546875" defaultRowHeight="15"/>
  <cols>
    <col min="1" max="1" width="38" style="246" bestFit="1" customWidth="1"/>
    <col min="2" max="2" width="10.140625" style="246" bestFit="1" customWidth="1"/>
    <col min="3" max="3" width="18.28515625" style="246" bestFit="1" customWidth="1"/>
    <col min="4" max="4" width="8.42578125" style="246" bestFit="1" customWidth="1"/>
    <col min="5" max="5" width="10" style="246" bestFit="1" customWidth="1"/>
    <col min="6" max="6" width="21.85546875" style="246" bestFit="1" customWidth="1"/>
    <col min="7" max="7" width="21.85546875" style="247" bestFit="1" customWidth="1"/>
    <col min="8" max="8" width="15.7109375" style="246" bestFit="1" customWidth="1"/>
    <col min="9" max="9" width="74.140625" style="246" bestFit="1" customWidth="1"/>
    <col min="10" max="10" width="8.5703125" style="246" bestFit="1" customWidth="1"/>
    <col min="11" max="11" width="20.5703125" style="246" bestFit="1" customWidth="1"/>
    <col min="12" max="16384" width="13.85546875" style="245"/>
  </cols>
  <sheetData>
    <row r="1" spans="1:11" s="238" customFormat="1" ht="14.25">
      <c r="A1" s="279" t="s">
        <v>382</v>
      </c>
      <c r="B1" s="237"/>
      <c r="C1" s="237"/>
      <c r="D1" s="237"/>
      <c r="E1" s="237"/>
      <c r="F1" s="237"/>
      <c r="G1" s="280"/>
      <c r="H1" s="237"/>
      <c r="I1" s="281" t="s">
        <v>383</v>
      </c>
      <c r="J1" s="237"/>
      <c r="K1" s="237"/>
    </row>
    <row r="2" spans="1:11" s="238" customFormat="1">
      <c r="A2" s="239" t="s">
        <v>35</v>
      </c>
      <c r="B2" s="239" t="s">
        <v>32</v>
      </c>
      <c r="C2" s="239" t="s">
        <v>33</v>
      </c>
      <c r="D2" s="239" t="s">
        <v>34</v>
      </c>
      <c r="E2" s="239" t="s">
        <v>49</v>
      </c>
      <c r="F2" s="239" t="s">
        <v>20</v>
      </c>
      <c r="G2" s="239" t="s">
        <v>50</v>
      </c>
      <c r="H2" s="239" t="s">
        <v>51</v>
      </c>
      <c r="I2" s="282" t="s">
        <v>52</v>
      </c>
      <c r="J2" s="282" t="s">
        <v>53</v>
      </c>
      <c r="K2" s="282" t="s">
        <v>343</v>
      </c>
    </row>
    <row r="3" spans="1:11" s="238" customFormat="1">
      <c r="A3" s="226" t="s">
        <v>57</v>
      </c>
      <c r="B3" s="226" t="s">
        <v>57</v>
      </c>
      <c r="C3" s="226" t="s">
        <v>57</v>
      </c>
      <c r="D3" s="226"/>
      <c r="E3" s="226" t="s">
        <v>57</v>
      </c>
      <c r="F3" s="226" t="s">
        <v>269</v>
      </c>
      <c r="G3" s="226" t="s">
        <v>269</v>
      </c>
      <c r="H3" s="343" t="s">
        <v>55</v>
      </c>
      <c r="I3" s="283" t="s">
        <v>270</v>
      </c>
      <c r="J3" s="283" t="s">
        <v>56</v>
      </c>
      <c r="K3" s="284" t="s">
        <v>344</v>
      </c>
    </row>
    <row r="4" spans="1:11" s="238" customFormat="1" ht="14.25">
      <c r="A4" s="226" t="s">
        <v>57</v>
      </c>
      <c r="B4" s="226" t="s">
        <v>57</v>
      </c>
      <c r="C4" s="226" t="s">
        <v>57</v>
      </c>
      <c r="D4" s="226"/>
      <c r="E4" s="226" t="s">
        <v>57</v>
      </c>
      <c r="F4" s="226"/>
      <c r="G4" s="226"/>
      <c r="H4" s="343"/>
      <c r="I4" s="283" t="s">
        <v>58</v>
      </c>
      <c r="J4" s="283" t="s">
        <v>56</v>
      </c>
      <c r="K4" s="283" t="s">
        <v>345</v>
      </c>
    </row>
    <row r="5" spans="1:11" s="238" customFormat="1" ht="14.25">
      <c r="A5" s="226" t="s">
        <v>57</v>
      </c>
      <c r="B5" s="226" t="s">
        <v>57</v>
      </c>
      <c r="C5" s="226" t="s">
        <v>57</v>
      </c>
      <c r="D5" s="226"/>
      <c r="E5" s="226" t="s">
        <v>57</v>
      </c>
      <c r="F5" s="226"/>
      <c r="G5" s="226"/>
      <c r="H5" s="343"/>
      <c r="I5" s="283" t="s">
        <v>59</v>
      </c>
      <c r="J5" s="283" t="s">
        <v>56</v>
      </c>
      <c r="K5" s="283" t="s">
        <v>346</v>
      </c>
    </row>
    <row r="6" spans="1:11" s="238" customFormat="1" ht="14.25">
      <c r="A6" s="226" t="s">
        <v>57</v>
      </c>
      <c r="B6" s="226" t="s">
        <v>57</v>
      </c>
      <c r="C6" s="226" t="s">
        <v>57</v>
      </c>
      <c r="D6" s="226"/>
      <c r="E6" s="226" t="s">
        <v>57</v>
      </c>
      <c r="F6" s="226"/>
      <c r="G6" s="226"/>
      <c r="H6" s="343"/>
      <c r="I6" s="283" t="s">
        <v>271</v>
      </c>
      <c r="J6" s="283" t="s">
        <v>56</v>
      </c>
      <c r="K6" s="283" t="s">
        <v>346</v>
      </c>
    </row>
    <row r="7" spans="1:11" s="238" customFormat="1" ht="14.25">
      <c r="A7" s="226" t="s">
        <v>269</v>
      </c>
      <c r="B7" s="226"/>
      <c r="C7" s="226" t="s">
        <v>269</v>
      </c>
      <c r="D7" s="226"/>
      <c r="E7" s="226" t="s">
        <v>269</v>
      </c>
      <c r="F7" s="226" t="s">
        <v>269</v>
      </c>
      <c r="G7" s="226" t="s">
        <v>269</v>
      </c>
      <c r="H7" s="343" t="s">
        <v>60</v>
      </c>
      <c r="I7" s="283" t="s">
        <v>61</v>
      </c>
      <c r="J7" s="283" t="s">
        <v>56</v>
      </c>
      <c r="K7" s="283" t="s">
        <v>347</v>
      </c>
    </row>
    <row r="8" spans="1:11" s="238" customFormat="1" ht="14.25">
      <c r="A8" s="226" t="s">
        <v>269</v>
      </c>
      <c r="B8" s="226"/>
      <c r="C8" s="226" t="s">
        <v>269</v>
      </c>
      <c r="D8" s="226"/>
      <c r="E8" s="226" t="s">
        <v>269</v>
      </c>
      <c r="F8" s="226" t="s">
        <v>269</v>
      </c>
      <c r="G8" s="226" t="s">
        <v>269</v>
      </c>
      <c r="H8" s="343"/>
      <c r="I8" s="283" t="s">
        <v>62</v>
      </c>
      <c r="J8" s="283" t="s">
        <v>56</v>
      </c>
      <c r="K8" s="283" t="s">
        <v>347</v>
      </c>
    </row>
    <row r="9" spans="1:11" s="238" customFormat="1" ht="14.25">
      <c r="A9" s="226" t="s">
        <v>269</v>
      </c>
      <c r="B9" s="226"/>
      <c r="C9" s="226" t="s">
        <v>269</v>
      </c>
      <c r="D9" s="226"/>
      <c r="E9" s="226" t="s">
        <v>269</v>
      </c>
      <c r="F9" s="226" t="s">
        <v>269</v>
      </c>
      <c r="G9" s="226" t="s">
        <v>269</v>
      </c>
      <c r="H9" s="343"/>
      <c r="I9" s="283" t="s">
        <v>63</v>
      </c>
      <c r="J9" s="283" t="s">
        <v>56</v>
      </c>
      <c r="K9" s="283" t="s">
        <v>347</v>
      </c>
    </row>
    <row r="10" spans="1:11" s="238" customFormat="1" ht="14.25">
      <c r="A10" s="226" t="s">
        <v>269</v>
      </c>
      <c r="B10" s="226"/>
      <c r="C10" s="226" t="s">
        <v>269</v>
      </c>
      <c r="D10" s="226"/>
      <c r="E10" s="226" t="s">
        <v>269</v>
      </c>
      <c r="F10" s="226" t="s">
        <v>269</v>
      </c>
      <c r="G10" s="226" t="s">
        <v>269</v>
      </c>
      <c r="H10" s="343"/>
      <c r="I10" s="283" t="s">
        <v>64</v>
      </c>
      <c r="J10" s="283" t="s">
        <v>56</v>
      </c>
      <c r="K10" s="283" t="s">
        <v>347</v>
      </c>
    </row>
    <row r="11" spans="1:11" s="238" customFormat="1" ht="14.25">
      <c r="A11" s="262" t="s">
        <v>269</v>
      </c>
      <c r="B11" s="226"/>
      <c r="C11" s="226" t="s">
        <v>348</v>
      </c>
      <c r="D11" s="226"/>
      <c r="E11" s="262" t="s">
        <v>269</v>
      </c>
      <c r="F11" s="226" t="s">
        <v>269</v>
      </c>
      <c r="G11" s="226" t="s">
        <v>269</v>
      </c>
      <c r="H11" s="343" t="s">
        <v>65</v>
      </c>
      <c r="I11" s="285" t="s">
        <v>327</v>
      </c>
      <c r="J11" s="283" t="s">
        <v>56</v>
      </c>
      <c r="K11" s="283" t="s">
        <v>349</v>
      </c>
    </row>
    <row r="12" spans="1:11" s="238" customFormat="1" ht="14.25">
      <c r="A12" s="262" t="s">
        <v>269</v>
      </c>
      <c r="B12" s="226"/>
      <c r="C12" s="226" t="s">
        <v>348</v>
      </c>
      <c r="D12" s="226"/>
      <c r="E12" s="262" t="s">
        <v>269</v>
      </c>
      <c r="F12" s="226" t="s">
        <v>269</v>
      </c>
      <c r="G12" s="226" t="s">
        <v>269</v>
      </c>
      <c r="H12" s="343"/>
      <c r="I12" s="283" t="s">
        <v>350</v>
      </c>
      <c r="J12" s="283" t="s">
        <v>56</v>
      </c>
      <c r="K12" s="283" t="s">
        <v>349</v>
      </c>
    </row>
    <row r="13" spans="1:11" s="238" customFormat="1" ht="14.25">
      <c r="A13" s="226" t="s">
        <v>269</v>
      </c>
      <c r="B13" s="226"/>
      <c r="C13" s="226" t="s">
        <v>269</v>
      </c>
      <c r="D13" s="226"/>
      <c r="E13" s="226" t="s">
        <v>269</v>
      </c>
      <c r="F13" s="226" t="s">
        <v>269</v>
      </c>
      <c r="G13" s="226" t="s">
        <v>269</v>
      </c>
      <c r="H13" s="343" t="s">
        <v>66</v>
      </c>
      <c r="I13" s="283" t="s">
        <v>272</v>
      </c>
      <c r="J13" s="283" t="s">
        <v>56</v>
      </c>
      <c r="K13" s="283" t="s">
        <v>351</v>
      </c>
    </row>
    <row r="14" spans="1:11" s="237" customFormat="1" ht="14.25">
      <c r="A14" s="226" t="s">
        <v>269</v>
      </c>
      <c r="B14" s="226"/>
      <c r="C14" s="226" t="s">
        <v>269</v>
      </c>
      <c r="D14" s="226"/>
      <c r="E14" s="226" t="s">
        <v>269</v>
      </c>
      <c r="F14" s="226" t="s">
        <v>54</v>
      </c>
      <c r="G14" s="226" t="s">
        <v>54</v>
      </c>
      <c r="H14" s="343"/>
      <c r="I14" s="283" t="s">
        <v>273</v>
      </c>
      <c r="J14" s="283" t="s">
        <v>56</v>
      </c>
      <c r="K14" s="283"/>
    </row>
    <row r="15" spans="1:11" s="237" customFormat="1" ht="14.25">
      <c r="A15" s="226" t="s">
        <v>54</v>
      </c>
      <c r="B15" s="226"/>
      <c r="C15" s="226" t="s">
        <v>54</v>
      </c>
      <c r="D15" s="226"/>
      <c r="E15" s="226" t="s">
        <v>54</v>
      </c>
      <c r="F15" s="226" t="s">
        <v>54</v>
      </c>
      <c r="G15" s="226" t="s">
        <v>54</v>
      </c>
      <c r="H15" s="343"/>
      <c r="I15" s="283" t="s">
        <v>274</v>
      </c>
      <c r="J15" s="283" t="s">
        <v>56</v>
      </c>
      <c r="K15" s="283" t="s">
        <v>344</v>
      </c>
    </row>
    <row r="16" spans="1:11" s="237" customFormat="1" ht="14.25">
      <c r="A16" s="226" t="s">
        <v>54</v>
      </c>
      <c r="B16" s="226"/>
      <c r="C16" s="226" t="s">
        <v>54</v>
      </c>
      <c r="D16" s="226"/>
      <c r="E16" s="226" t="s">
        <v>54</v>
      </c>
      <c r="F16" s="226"/>
      <c r="G16" s="226"/>
      <c r="H16" s="219" t="s">
        <v>111</v>
      </c>
      <c r="I16" s="283" t="s">
        <v>112</v>
      </c>
      <c r="J16" s="283" t="s">
        <v>56</v>
      </c>
      <c r="K16" s="283"/>
    </row>
    <row r="17" spans="1:11" s="237" customFormat="1" ht="14.25">
      <c r="A17" s="226" t="s">
        <v>54</v>
      </c>
      <c r="B17" s="226"/>
      <c r="C17" s="226" t="s">
        <v>269</v>
      </c>
      <c r="D17" s="226"/>
      <c r="E17" s="226"/>
      <c r="F17" s="226" t="s">
        <v>54</v>
      </c>
      <c r="G17" s="226" t="s">
        <v>54</v>
      </c>
      <c r="H17" s="219" t="s">
        <v>328</v>
      </c>
      <c r="I17" s="283" t="s">
        <v>67</v>
      </c>
      <c r="J17" s="283" t="s">
        <v>56</v>
      </c>
      <c r="K17" s="283" t="s">
        <v>344</v>
      </c>
    </row>
    <row r="18" spans="1:11" s="238" customFormat="1" ht="14.25">
      <c r="A18" s="240" t="s">
        <v>54</v>
      </c>
      <c r="B18" s="240"/>
      <c r="C18" s="240" t="s">
        <v>54</v>
      </c>
      <c r="D18" s="240"/>
      <c r="E18" s="240" t="s">
        <v>54</v>
      </c>
      <c r="F18" s="240"/>
      <c r="G18" s="240"/>
      <c r="H18" s="248" t="s">
        <v>311</v>
      </c>
      <c r="I18" s="286" t="s">
        <v>118</v>
      </c>
      <c r="J18" s="286" t="s">
        <v>56</v>
      </c>
      <c r="K18" s="286"/>
    </row>
    <row r="19" spans="1:11" s="238" customFormat="1" ht="14.25">
      <c r="A19" s="287" t="s">
        <v>68</v>
      </c>
      <c r="B19" s="288"/>
      <c r="C19" s="288"/>
      <c r="D19" s="288"/>
      <c r="E19" s="287" t="s">
        <v>68</v>
      </c>
      <c r="F19" s="288"/>
      <c r="G19" s="288"/>
      <c r="H19" s="343" t="s">
        <v>69</v>
      </c>
      <c r="I19" s="289" t="s">
        <v>70</v>
      </c>
      <c r="J19" s="283" t="s">
        <v>71</v>
      </c>
      <c r="K19" s="283" t="s">
        <v>352</v>
      </c>
    </row>
    <row r="20" spans="1:11" s="238" customFormat="1" ht="14.25">
      <c r="A20" s="241" t="s">
        <v>312</v>
      </c>
      <c r="B20" s="288"/>
      <c r="C20" s="288"/>
      <c r="D20" s="288"/>
      <c r="E20" s="287"/>
      <c r="F20" s="287" t="s">
        <v>104</v>
      </c>
      <c r="G20" s="287" t="s">
        <v>104</v>
      </c>
      <c r="H20" s="343"/>
      <c r="I20" s="290" t="s">
        <v>313</v>
      </c>
      <c r="J20" s="283" t="s">
        <v>71</v>
      </c>
      <c r="K20" s="283" t="s">
        <v>352</v>
      </c>
    </row>
    <row r="21" spans="1:11" s="238" customFormat="1" ht="14.25">
      <c r="A21" s="287" t="s">
        <v>68</v>
      </c>
      <c r="B21" s="287"/>
      <c r="C21" s="288"/>
      <c r="D21" s="287"/>
      <c r="E21" s="287" t="s">
        <v>68</v>
      </c>
      <c r="F21" s="287"/>
      <c r="G21" s="287"/>
      <c r="H21" s="343"/>
      <c r="I21" s="289" t="s">
        <v>329</v>
      </c>
      <c r="J21" s="283" t="s">
        <v>71</v>
      </c>
      <c r="K21" s="283" t="s">
        <v>353</v>
      </c>
    </row>
    <row r="22" spans="1:11" s="238" customFormat="1" ht="14.25">
      <c r="A22" s="226" t="s">
        <v>68</v>
      </c>
      <c r="B22" s="262" t="s">
        <v>354</v>
      </c>
      <c r="C22" s="226"/>
      <c r="D22" s="226"/>
      <c r="E22" s="226" t="s">
        <v>68</v>
      </c>
      <c r="F22" s="226"/>
      <c r="G22" s="226"/>
      <c r="H22" s="343"/>
      <c r="I22" s="291" t="s">
        <v>275</v>
      </c>
      <c r="J22" s="283" t="s">
        <v>71</v>
      </c>
      <c r="K22" s="283" t="s">
        <v>353</v>
      </c>
    </row>
    <row r="23" spans="1:11" s="238" customFormat="1" ht="14.25">
      <c r="A23" s="226" t="s">
        <v>54</v>
      </c>
      <c r="B23" s="226"/>
      <c r="C23" s="226" t="s">
        <v>54</v>
      </c>
      <c r="D23" s="226"/>
      <c r="E23" s="226" t="s">
        <v>54</v>
      </c>
      <c r="F23" s="226" t="s">
        <v>54</v>
      </c>
      <c r="G23" s="226" t="s">
        <v>54</v>
      </c>
      <c r="H23" s="343"/>
      <c r="I23" s="283" t="s">
        <v>72</v>
      </c>
      <c r="J23" s="283" t="s">
        <v>71</v>
      </c>
      <c r="K23" s="283" t="s">
        <v>344</v>
      </c>
    </row>
    <row r="24" spans="1:11" s="238" customFormat="1" ht="14.25">
      <c r="A24" s="226" t="s">
        <v>54</v>
      </c>
      <c r="B24" s="226"/>
      <c r="C24" s="226" t="s">
        <v>54</v>
      </c>
      <c r="D24" s="226"/>
      <c r="E24" s="226" t="s">
        <v>54</v>
      </c>
      <c r="F24" s="226" t="s">
        <v>54</v>
      </c>
      <c r="G24" s="226" t="s">
        <v>54</v>
      </c>
      <c r="H24" s="343"/>
      <c r="I24" s="283" t="s">
        <v>276</v>
      </c>
      <c r="J24" s="283" t="s">
        <v>71</v>
      </c>
      <c r="K24" s="283" t="s">
        <v>344</v>
      </c>
    </row>
    <row r="25" spans="1:11" s="238" customFormat="1" ht="14.25">
      <c r="A25" s="226" t="s">
        <v>54</v>
      </c>
      <c r="B25" s="226"/>
      <c r="C25" s="226" t="s">
        <v>54</v>
      </c>
      <c r="D25" s="226"/>
      <c r="E25" s="226" t="s">
        <v>54</v>
      </c>
      <c r="F25" s="226" t="s">
        <v>54</v>
      </c>
      <c r="G25" s="226" t="s">
        <v>54</v>
      </c>
      <c r="H25" s="343"/>
      <c r="I25" s="283" t="s">
        <v>73</v>
      </c>
      <c r="J25" s="283" t="s">
        <v>71</v>
      </c>
      <c r="K25" s="283" t="s">
        <v>344</v>
      </c>
    </row>
    <row r="26" spans="1:11" s="238" customFormat="1" ht="14.25">
      <c r="A26" s="226" t="s">
        <v>54</v>
      </c>
      <c r="B26" s="226"/>
      <c r="C26" s="226" t="s">
        <v>54</v>
      </c>
      <c r="D26" s="226"/>
      <c r="E26" s="226" t="s">
        <v>54</v>
      </c>
      <c r="F26" s="226" t="s">
        <v>54</v>
      </c>
      <c r="G26" s="226" t="s">
        <v>54</v>
      </c>
      <c r="H26" s="343"/>
      <c r="I26" s="283" t="s">
        <v>277</v>
      </c>
      <c r="J26" s="283" t="s">
        <v>71</v>
      </c>
      <c r="K26" s="283" t="s">
        <v>344</v>
      </c>
    </row>
    <row r="27" spans="1:11" s="238" customFormat="1" ht="14.25">
      <c r="A27" s="241" t="s">
        <v>269</v>
      </c>
      <c r="B27" s="241"/>
      <c r="C27" s="241" t="s">
        <v>269</v>
      </c>
      <c r="D27" s="241"/>
      <c r="E27" s="241" t="s">
        <v>269</v>
      </c>
      <c r="F27" s="241" t="s">
        <v>269</v>
      </c>
      <c r="G27" s="241" t="s">
        <v>269</v>
      </c>
      <c r="H27" s="343"/>
      <c r="I27" s="292" t="s">
        <v>278</v>
      </c>
      <c r="J27" s="283" t="s">
        <v>71</v>
      </c>
      <c r="K27" s="283" t="s">
        <v>355</v>
      </c>
    </row>
    <row r="28" spans="1:11" s="238" customFormat="1" ht="14.25">
      <c r="A28" s="226" t="s">
        <v>54</v>
      </c>
      <c r="B28" s="226"/>
      <c r="C28" s="226" t="s">
        <v>54</v>
      </c>
      <c r="D28" s="226"/>
      <c r="E28" s="226" t="s">
        <v>54</v>
      </c>
      <c r="F28" s="226" t="s">
        <v>54</v>
      </c>
      <c r="G28" s="226" t="s">
        <v>54</v>
      </c>
      <c r="H28" s="343"/>
      <c r="I28" s="283" t="s">
        <v>279</v>
      </c>
      <c r="J28" s="283" t="s">
        <v>280</v>
      </c>
      <c r="K28" s="283" t="s">
        <v>347</v>
      </c>
    </row>
    <row r="29" spans="1:11" s="238" customFormat="1" ht="14.25">
      <c r="A29" s="226" t="s">
        <v>54</v>
      </c>
      <c r="B29" s="226"/>
      <c r="C29" s="226" t="s">
        <v>54</v>
      </c>
      <c r="D29" s="226"/>
      <c r="E29" s="226" t="s">
        <v>54</v>
      </c>
      <c r="F29" s="226" t="s">
        <v>54</v>
      </c>
      <c r="G29" s="226" t="s">
        <v>54</v>
      </c>
      <c r="H29" s="343"/>
      <c r="I29" s="283" t="s">
        <v>105</v>
      </c>
      <c r="J29" s="283" t="s">
        <v>71</v>
      </c>
      <c r="K29" s="293" t="s">
        <v>356</v>
      </c>
    </row>
    <row r="30" spans="1:11" s="238" customFormat="1" ht="14.25">
      <c r="A30" s="226" t="s">
        <v>68</v>
      </c>
      <c r="B30" s="226" t="s">
        <v>68</v>
      </c>
      <c r="C30" s="226"/>
      <c r="D30" s="226"/>
      <c r="E30" s="226" t="s">
        <v>68</v>
      </c>
      <c r="F30" s="226"/>
      <c r="G30" s="226"/>
      <c r="H30" s="343"/>
      <c r="I30" s="291" t="s">
        <v>106</v>
      </c>
      <c r="J30" s="283" t="s">
        <v>71</v>
      </c>
      <c r="K30" s="283"/>
    </row>
    <row r="31" spans="1:11" s="238" customFormat="1" ht="14.25">
      <c r="A31" s="226" t="s">
        <v>54</v>
      </c>
      <c r="B31" s="226"/>
      <c r="C31" s="226" t="s">
        <v>54</v>
      </c>
      <c r="D31" s="226"/>
      <c r="E31" s="226" t="s">
        <v>54</v>
      </c>
      <c r="F31" s="226" t="s">
        <v>54</v>
      </c>
      <c r="G31" s="226" t="s">
        <v>54</v>
      </c>
      <c r="H31" s="219" t="s">
        <v>281</v>
      </c>
      <c r="I31" s="283" t="s">
        <v>282</v>
      </c>
      <c r="J31" s="283" t="s">
        <v>283</v>
      </c>
      <c r="K31" s="283" t="s">
        <v>347</v>
      </c>
    </row>
    <row r="32" spans="1:11" s="238" customFormat="1" ht="14.25">
      <c r="A32" s="226" t="s">
        <v>284</v>
      </c>
      <c r="B32" s="226" t="s">
        <v>284</v>
      </c>
      <c r="C32" s="226"/>
      <c r="D32" s="226"/>
      <c r="E32" s="226"/>
      <c r="F32" s="226"/>
      <c r="G32" s="226"/>
      <c r="H32" s="242" t="s">
        <v>330</v>
      </c>
      <c r="I32" s="243" t="s">
        <v>285</v>
      </c>
      <c r="J32" s="293" t="s">
        <v>331</v>
      </c>
      <c r="K32" s="283"/>
    </row>
    <row r="33" spans="1:11" s="238" customFormat="1" ht="14.25">
      <c r="A33" s="226" t="s">
        <v>286</v>
      </c>
      <c r="B33" s="226"/>
      <c r="C33" s="226" t="s">
        <v>286</v>
      </c>
      <c r="D33" s="226" t="s">
        <v>54</v>
      </c>
      <c r="E33" s="226" t="s">
        <v>286</v>
      </c>
      <c r="F33" s="226" t="s">
        <v>54</v>
      </c>
      <c r="G33" s="226" t="s">
        <v>54</v>
      </c>
      <c r="H33" s="219" t="s">
        <v>74</v>
      </c>
      <c r="I33" s="283" t="s">
        <v>75</v>
      </c>
      <c r="J33" s="283" t="s">
        <v>56</v>
      </c>
      <c r="K33" s="283" t="s">
        <v>344</v>
      </c>
    </row>
    <row r="34" spans="1:11" s="238" customFormat="1" ht="14.25">
      <c r="A34" s="226"/>
      <c r="B34" s="226"/>
      <c r="C34" s="226"/>
      <c r="D34" s="226"/>
      <c r="E34" s="226"/>
      <c r="F34" s="241" t="s">
        <v>269</v>
      </c>
      <c r="G34" s="241" t="s">
        <v>269</v>
      </c>
      <c r="H34" s="219" t="s">
        <v>76</v>
      </c>
      <c r="I34" s="292" t="s">
        <v>287</v>
      </c>
      <c r="J34" s="283" t="s">
        <v>56</v>
      </c>
      <c r="K34" s="283" t="s">
        <v>344</v>
      </c>
    </row>
    <row r="35" spans="1:11" s="238" customFormat="1" ht="14.25">
      <c r="A35" s="226" t="s">
        <v>57</v>
      </c>
      <c r="B35" s="226" t="s">
        <v>57</v>
      </c>
      <c r="C35" s="226" t="s">
        <v>57</v>
      </c>
      <c r="D35" s="226"/>
      <c r="E35" s="263" t="s">
        <v>57</v>
      </c>
      <c r="F35" s="226"/>
      <c r="G35" s="226"/>
      <c r="H35" s="343" t="s">
        <v>113</v>
      </c>
      <c r="I35" s="283" t="s">
        <v>107</v>
      </c>
      <c r="J35" s="283" t="s">
        <v>71</v>
      </c>
      <c r="K35" s="283" t="s">
        <v>357</v>
      </c>
    </row>
    <row r="36" spans="1:11" s="238" customFormat="1" ht="14.25">
      <c r="A36" s="226" t="s">
        <v>57</v>
      </c>
      <c r="B36" s="226" t="s">
        <v>57</v>
      </c>
      <c r="C36" s="226" t="s">
        <v>57</v>
      </c>
      <c r="D36" s="226"/>
      <c r="E36" s="263" t="s">
        <v>57</v>
      </c>
      <c r="F36" s="226"/>
      <c r="G36" s="226"/>
      <c r="H36" s="343"/>
      <c r="I36" s="283" t="s">
        <v>77</v>
      </c>
      <c r="J36" s="283" t="s">
        <v>71</v>
      </c>
      <c r="K36" s="283" t="s">
        <v>358</v>
      </c>
    </row>
    <row r="37" spans="1:11" s="238" customFormat="1" ht="14.25">
      <c r="A37" s="226" t="s">
        <v>57</v>
      </c>
      <c r="B37" s="226" t="s">
        <v>57</v>
      </c>
      <c r="C37" s="226" t="s">
        <v>57</v>
      </c>
      <c r="D37" s="226"/>
      <c r="E37" s="263" t="s">
        <v>57</v>
      </c>
      <c r="F37" s="226"/>
      <c r="G37" s="226"/>
      <c r="H37" s="343"/>
      <c r="I37" s="283" t="s">
        <v>288</v>
      </c>
      <c r="J37" s="283" t="s">
        <v>71</v>
      </c>
      <c r="K37" s="283" t="s">
        <v>358</v>
      </c>
    </row>
    <row r="38" spans="1:11" s="238" customFormat="1" ht="14.25">
      <c r="A38" s="226" t="s">
        <v>57</v>
      </c>
      <c r="B38" s="226" t="s">
        <v>57</v>
      </c>
      <c r="C38" s="226" t="s">
        <v>57</v>
      </c>
      <c r="D38" s="226"/>
      <c r="E38" s="263" t="s">
        <v>57</v>
      </c>
      <c r="F38" s="226"/>
      <c r="G38" s="226"/>
      <c r="H38" s="343"/>
      <c r="I38" s="283" t="s">
        <v>289</v>
      </c>
      <c r="J38" s="283" t="s">
        <v>71</v>
      </c>
      <c r="K38" s="283" t="s">
        <v>358</v>
      </c>
    </row>
    <row r="39" spans="1:11" s="238" customFormat="1" ht="14.25">
      <c r="A39" s="287" t="s">
        <v>57</v>
      </c>
      <c r="B39" s="287" t="s">
        <v>57</v>
      </c>
      <c r="C39" s="287" t="s">
        <v>57</v>
      </c>
      <c r="D39" s="288"/>
      <c r="E39" s="226" t="s">
        <v>57</v>
      </c>
      <c r="F39" s="288"/>
      <c r="G39" s="288"/>
      <c r="H39" s="343"/>
      <c r="I39" s="291" t="s">
        <v>290</v>
      </c>
      <c r="J39" s="283" t="s">
        <v>71</v>
      </c>
      <c r="K39" s="283" t="s">
        <v>359</v>
      </c>
    </row>
    <row r="40" spans="1:11" s="238" customFormat="1" ht="14.25">
      <c r="A40" s="294"/>
      <c r="B40" s="287" t="s">
        <v>314</v>
      </c>
      <c r="C40" s="288"/>
      <c r="D40" s="287"/>
      <c r="E40" s="287"/>
      <c r="F40" s="288"/>
      <c r="G40" s="288"/>
      <c r="H40" s="343"/>
      <c r="I40" s="291" t="s">
        <v>78</v>
      </c>
      <c r="J40" s="283" t="s">
        <v>71</v>
      </c>
      <c r="K40" s="283" t="s">
        <v>360</v>
      </c>
    </row>
    <row r="41" spans="1:11" s="238" customFormat="1" ht="14.25">
      <c r="A41" s="287" t="s">
        <v>57</v>
      </c>
      <c r="B41" s="287" t="s">
        <v>57</v>
      </c>
      <c r="C41" s="287" t="s">
        <v>57</v>
      </c>
      <c r="D41" s="226"/>
      <c r="E41" s="226"/>
      <c r="F41" s="226"/>
      <c r="G41" s="241" t="s">
        <v>286</v>
      </c>
      <c r="H41" s="343"/>
      <c r="I41" s="295" t="s">
        <v>332</v>
      </c>
      <c r="J41" s="283" t="s">
        <v>71</v>
      </c>
      <c r="K41" s="283"/>
    </row>
    <row r="42" spans="1:11" s="238" customFormat="1" ht="14.25">
      <c r="A42" s="226" t="s">
        <v>54</v>
      </c>
      <c r="B42" s="226"/>
      <c r="C42" s="226" t="s">
        <v>54</v>
      </c>
      <c r="D42" s="226"/>
      <c r="E42" s="226" t="s">
        <v>54</v>
      </c>
      <c r="F42" s="226" t="s">
        <v>54</v>
      </c>
      <c r="G42" s="226" t="s">
        <v>54</v>
      </c>
      <c r="H42" s="343" t="s">
        <v>114</v>
      </c>
      <c r="I42" s="283" t="s">
        <v>79</v>
      </c>
      <c r="J42" s="283" t="s">
        <v>71</v>
      </c>
      <c r="K42" s="283" t="s">
        <v>344</v>
      </c>
    </row>
    <row r="43" spans="1:11" s="238" customFormat="1" ht="14.25">
      <c r="A43" s="226" t="s">
        <v>54</v>
      </c>
      <c r="B43" s="226"/>
      <c r="C43" s="226" t="s">
        <v>54</v>
      </c>
      <c r="D43" s="226"/>
      <c r="E43" s="226" t="s">
        <v>54</v>
      </c>
      <c r="F43" s="226" t="s">
        <v>54</v>
      </c>
      <c r="G43" s="226" t="s">
        <v>54</v>
      </c>
      <c r="H43" s="343"/>
      <c r="I43" s="283" t="s">
        <v>80</v>
      </c>
      <c r="J43" s="283" t="s">
        <v>71</v>
      </c>
      <c r="K43" s="283" t="s">
        <v>347</v>
      </c>
    </row>
    <row r="44" spans="1:11" s="238" customFormat="1" ht="14.25">
      <c r="A44" s="226" t="s">
        <v>54</v>
      </c>
      <c r="B44" s="226"/>
      <c r="C44" s="226" t="s">
        <v>54</v>
      </c>
      <c r="D44" s="226"/>
      <c r="E44" s="226" t="s">
        <v>54</v>
      </c>
      <c r="F44" s="226" t="s">
        <v>54</v>
      </c>
      <c r="G44" s="226" t="s">
        <v>54</v>
      </c>
      <c r="H44" s="343"/>
      <c r="I44" s="283" t="s">
        <v>291</v>
      </c>
      <c r="J44" s="283" t="s">
        <v>71</v>
      </c>
      <c r="K44" s="283" t="s">
        <v>344</v>
      </c>
    </row>
    <row r="45" spans="1:11" s="238" customFormat="1" ht="14.25">
      <c r="A45" s="226" t="s">
        <v>54</v>
      </c>
      <c r="B45" s="226"/>
      <c r="C45" s="226" t="s">
        <v>54</v>
      </c>
      <c r="D45" s="226"/>
      <c r="E45" s="226" t="s">
        <v>54</v>
      </c>
      <c r="F45" s="226" t="s">
        <v>54</v>
      </c>
      <c r="G45" s="226" t="s">
        <v>54</v>
      </c>
      <c r="H45" s="343"/>
      <c r="I45" s="283" t="s">
        <v>292</v>
      </c>
      <c r="J45" s="283" t="s">
        <v>71</v>
      </c>
      <c r="K45" s="283" t="s">
        <v>347</v>
      </c>
    </row>
    <row r="46" spans="1:11" s="238" customFormat="1" ht="14.25">
      <c r="A46" s="226" t="s">
        <v>54</v>
      </c>
      <c r="B46" s="226"/>
      <c r="C46" s="226" t="s">
        <v>54</v>
      </c>
      <c r="D46" s="226"/>
      <c r="E46" s="226" t="s">
        <v>54</v>
      </c>
      <c r="F46" s="226" t="s">
        <v>54</v>
      </c>
      <c r="G46" s="226" t="s">
        <v>54</v>
      </c>
      <c r="H46" s="343"/>
      <c r="I46" s="283" t="s">
        <v>293</v>
      </c>
      <c r="J46" s="283" t="s">
        <v>71</v>
      </c>
      <c r="K46" s="283" t="s">
        <v>347</v>
      </c>
    </row>
    <row r="47" spans="1:11" s="238" customFormat="1" ht="14.25">
      <c r="A47" s="244"/>
      <c r="B47" s="226"/>
      <c r="C47" s="226" t="s">
        <v>200</v>
      </c>
      <c r="D47" s="226"/>
      <c r="E47" s="244"/>
      <c r="F47" s="241" t="s">
        <v>54</v>
      </c>
      <c r="G47" s="241" t="s">
        <v>54</v>
      </c>
      <c r="H47" s="219" t="s">
        <v>81</v>
      </c>
      <c r="I47" s="283" t="s">
        <v>294</v>
      </c>
      <c r="J47" s="283" t="s">
        <v>56</v>
      </c>
      <c r="K47" s="283" t="s">
        <v>361</v>
      </c>
    </row>
    <row r="48" spans="1:11" s="238" customFormat="1" ht="14.25">
      <c r="A48" s="241"/>
      <c r="B48" s="241"/>
      <c r="C48" s="241"/>
      <c r="D48" s="241"/>
      <c r="E48" s="241"/>
      <c r="F48" s="241" t="s">
        <v>269</v>
      </c>
      <c r="G48" s="241" t="s">
        <v>269</v>
      </c>
      <c r="H48" s="218" t="s">
        <v>81</v>
      </c>
      <c r="I48" s="296" t="s">
        <v>108</v>
      </c>
      <c r="J48" s="296" t="s">
        <v>71</v>
      </c>
      <c r="K48" s="296" t="s">
        <v>361</v>
      </c>
    </row>
    <row r="49" spans="1:11" s="238" customFormat="1" ht="14.25">
      <c r="A49" s="226" t="s">
        <v>54</v>
      </c>
      <c r="B49" s="226"/>
      <c r="C49" s="226" t="s">
        <v>54</v>
      </c>
      <c r="D49" s="226"/>
      <c r="E49" s="226" t="s">
        <v>54</v>
      </c>
      <c r="F49" s="226" t="s">
        <v>54</v>
      </c>
      <c r="G49" s="226" t="s">
        <v>54</v>
      </c>
      <c r="H49" s="219" t="s">
        <v>82</v>
      </c>
      <c r="I49" s="283" t="s">
        <v>333</v>
      </c>
      <c r="J49" s="283" t="s">
        <v>56</v>
      </c>
      <c r="K49" s="283" t="s">
        <v>344</v>
      </c>
    </row>
    <row r="50" spans="1:11" s="238" customFormat="1" ht="14.25">
      <c r="A50" s="226" t="s">
        <v>54</v>
      </c>
      <c r="B50" s="226"/>
      <c r="C50" s="226" t="s">
        <v>54</v>
      </c>
      <c r="D50" s="226"/>
      <c r="E50" s="226" t="s">
        <v>54</v>
      </c>
      <c r="F50" s="226"/>
      <c r="G50" s="226"/>
      <c r="H50" s="219" t="s">
        <v>295</v>
      </c>
      <c r="I50" s="283" t="s">
        <v>296</v>
      </c>
      <c r="J50" s="283" t="s">
        <v>71</v>
      </c>
      <c r="K50" s="283" t="s">
        <v>362</v>
      </c>
    </row>
    <row r="51" spans="1:11" s="238" customFormat="1" ht="14.25">
      <c r="A51" s="226" t="s">
        <v>54</v>
      </c>
      <c r="B51" s="226"/>
      <c r="C51" s="226" t="s">
        <v>54</v>
      </c>
      <c r="D51" s="226"/>
      <c r="E51" s="226" t="s">
        <v>54</v>
      </c>
      <c r="F51" s="226" t="s">
        <v>54</v>
      </c>
      <c r="G51" s="226" t="s">
        <v>54</v>
      </c>
      <c r="H51" s="343" t="s">
        <v>297</v>
      </c>
      <c r="I51" s="283" t="s">
        <v>298</v>
      </c>
      <c r="J51" s="283" t="s">
        <v>299</v>
      </c>
      <c r="K51" s="283" t="s">
        <v>344</v>
      </c>
    </row>
    <row r="52" spans="1:11" s="238" customFormat="1" ht="14.25">
      <c r="A52" s="226" t="s">
        <v>54</v>
      </c>
      <c r="B52" s="226"/>
      <c r="C52" s="226" t="s">
        <v>54</v>
      </c>
      <c r="D52" s="226"/>
      <c r="E52" s="226" t="s">
        <v>54</v>
      </c>
      <c r="F52" s="226" t="s">
        <v>54</v>
      </c>
      <c r="G52" s="226" t="s">
        <v>54</v>
      </c>
      <c r="H52" s="343"/>
      <c r="I52" s="283" t="s">
        <v>300</v>
      </c>
      <c r="J52" s="283" t="s">
        <v>299</v>
      </c>
      <c r="K52" s="283" t="s">
        <v>344</v>
      </c>
    </row>
  </sheetData>
  <mergeCells count="8">
    <mergeCell ref="H35:H41"/>
    <mergeCell ref="H42:H46"/>
    <mergeCell ref="H51:H52"/>
    <mergeCell ref="H3:H6"/>
    <mergeCell ref="H7:H10"/>
    <mergeCell ref="H11:H12"/>
    <mergeCell ref="H13:H15"/>
    <mergeCell ref="H19:H3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7BF75-2D50-430E-BDE1-5F58203B5E50}">
  <dimension ref="A1:E13"/>
  <sheetViews>
    <sheetView workbookViewId="0">
      <selection sqref="A1:D1"/>
    </sheetView>
  </sheetViews>
  <sheetFormatPr defaultRowHeight="15"/>
  <cols>
    <col min="2" max="2" width="30.140625" customWidth="1"/>
    <col min="3" max="3" width="40.5703125" customWidth="1"/>
    <col min="4" max="5" width="11.140625" customWidth="1"/>
  </cols>
  <sheetData>
    <row r="1" spans="1:5">
      <c r="A1" s="345" t="s">
        <v>191</v>
      </c>
      <c r="B1" s="345"/>
      <c r="C1" s="345"/>
      <c r="D1" s="345"/>
    </row>
    <row r="2" spans="1:5">
      <c r="A2" s="107" t="s">
        <v>192</v>
      </c>
      <c r="B2" s="107" t="s">
        <v>92</v>
      </c>
      <c r="C2" s="107" t="s">
        <v>193</v>
      </c>
      <c r="D2" s="108" t="s">
        <v>194</v>
      </c>
      <c r="E2" s="108" t="s">
        <v>195</v>
      </c>
    </row>
    <row r="3" spans="1:5">
      <c r="A3" s="109" t="s">
        <v>196</v>
      </c>
      <c r="B3" s="109" t="s">
        <v>93</v>
      </c>
      <c r="C3" s="109" t="s">
        <v>95</v>
      </c>
      <c r="D3" s="346" t="s">
        <v>197</v>
      </c>
      <c r="E3" s="346"/>
    </row>
    <row r="4" spans="1:5">
      <c r="A4" s="109" t="s">
        <v>196</v>
      </c>
      <c r="B4" s="109" t="s">
        <v>93</v>
      </c>
      <c r="C4" s="109" t="s">
        <v>96</v>
      </c>
      <c r="D4" s="346" t="s">
        <v>197</v>
      </c>
      <c r="E4" s="346"/>
    </row>
    <row r="5" spans="1:5">
      <c r="A5" s="109" t="s">
        <v>196</v>
      </c>
      <c r="B5" s="109" t="s">
        <v>93</v>
      </c>
      <c r="C5" s="109" t="s">
        <v>97</v>
      </c>
      <c r="D5" s="346" t="s">
        <v>197</v>
      </c>
      <c r="E5" s="346"/>
    </row>
    <row r="6" spans="1:5">
      <c r="A6" s="109" t="s">
        <v>196</v>
      </c>
      <c r="B6" s="109" t="s">
        <v>93</v>
      </c>
      <c r="C6" s="109" t="s">
        <v>98</v>
      </c>
      <c r="D6" s="346" t="s">
        <v>197</v>
      </c>
      <c r="E6" s="346"/>
    </row>
    <row r="7" spans="1:5">
      <c r="A7" s="139" t="s">
        <v>94</v>
      </c>
      <c r="B7" s="139"/>
      <c r="C7" s="139"/>
      <c r="D7" s="139"/>
    </row>
    <row r="8" spans="1:5">
      <c r="A8" s="91" t="s">
        <v>198</v>
      </c>
      <c r="B8" s="91"/>
      <c r="C8" s="91"/>
      <c r="D8" s="139"/>
    </row>
    <row r="9" spans="1:5">
      <c r="A9" s="344" t="s">
        <v>99</v>
      </c>
      <c r="B9" s="344"/>
      <c r="C9" s="344"/>
      <c r="D9" s="344"/>
    </row>
    <row r="10" spans="1:5">
      <c r="A10" s="344" t="s">
        <v>100</v>
      </c>
      <c r="B10" s="344"/>
      <c r="C10" s="139"/>
      <c r="D10" s="139"/>
    </row>
    <row r="11" spans="1:5">
      <c r="A11" s="344" t="s">
        <v>101</v>
      </c>
      <c r="B11" s="344"/>
      <c r="C11" s="139"/>
      <c r="D11" s="139"/>
    </row>
    <row r="12" spans="1:5">
      <c r="A12" s="344" t="s">
        <v>102</v>
      </c>
      <c r="B12" s="344"/>
      <c r="C12" s="139"/>
      <c r="D12" s="139"/>
    </row>
    <row r="13" spans="1:5">
      <c r="A13" s="344" t="s">
        <v>103</v>
      </c>
      <c r="B13" s="344"/>
      <c r="C13" s="344"/>
      <c r="D13" s="344"/>
    </row>
  </sheetData>
  <mergeCells count="10">
    <mergeCell ref="A10:B10"/>
    <mergeCell ref="A11:B11"/>
    <mergeCell ref="A12:B12"/>
    <mergeCell ref="A13:D13"/>
    <mergeCell ref="A1:D1"/>
    <mergeCell ref="D3:E3"/>
    <mergeCell ref="D4:E4"/>
    <mergeCell ref="D5:E5"/>
    <mergeCell ref="D6:E6"/>
    <mergeCell ref="A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MENU</vt:lpstr>
      <vt:lpstr>NORTH EUROPE-DIRECT SVC</vt:lpstr>
      <vt:lpstr>NORTH EUROPE-TRANSIT SVC</vt:lpstr>
      <vt:lpstr>EU non-base Port</vt:lpstr>
      <vt:lpstr>MEDITERRANEAN-DIRECT SVC</vt:lpstr>
      <vt:lpstr>MED-ADRIATIC SEA-BLACK SEA</vt:lpstr>
      <vt:lpstr>MED non-base port</vt:lpstr>
      <vt:lpstr>PIR Shuttle Train CY Service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Thi Kim Thoa (VN)</dc:creator>
  <cp:lastModifiedBy>Duong Khanh Linh (VN)</cp:lastModifiedBy>
  <cp:lastPrinted>2025-03-31T08:02:02Z</cp:lastPrinted>
  <dcterms:created xsi:type="dcterms:W3CDTF">2023-05-12T03:13:57Z</dcterms:created>
  <dcterms:modified xsi:type="dcterms:W3CDTF">2026-10-22T09:22:09Z</dcterms:modified>
</cp:coreProperties>
</file>