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SCHEDULE\2026\NOV 2026\"/>
    </mc:Choice>
  </mc:AlternateContent>
  <xr:revisionPtr revIDLastSave="0" documentId="13_ncr:1_{6640D97D-D49F-40D9-AAF7-0AF726BEAC8E}" xr6:coauthVersionLast="47" xr6:coauthVersionMax="47" xr10:uidLastSave="{00000000-0000-0000-0000-000000000000}"/>
  <bookViews>
    <workbookView showHorizontalScroll="0" showVerticalScroll="0" xWindow="-120" yWindow="-120" windowWidth="29040" windowHeight="15720" tabRatio="748" activeTab="7" xr2:uid="{00000000-000D-0000-FFFF-FFFF00000000}"/>
  </bookViews>
  <sheets>
    <sheet name="MENU" sheetId="17" r:id="rId1"/>
    <sheet name="PERSIAN GULF" sheetId="14" r:id="rId2"/>
    <sheet name="PERSIAN GULF-VIA CHINA PORT" sheetId="18" r:id="rId3"/>
    <sheet name="INLAND GULF" sheetId="13" r:id="rId4"/>
    <sheet name="RED SEA" sheetId="15" r:id="rId5"/>
    <sheet name="AUSTRALIA VIA SIN" sheetId="11" r:id="rId6"/>
    <sheet name=" NEW ZEALAND VIA SIN" sheetId="12" r:id="rId7"/>
    <sheet name="SOUTH PACIFIC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E7" i="12"/>
  <c r="D8" i="12"/>
  <c r="E8" i="12"/>
  <c r="D9" i="12"/>
  <c r="D10" i="12"/>
  <c r="D12" i="12" s="1"/>
  <c r="E12" i="12" s="1"/>
  <c r="E10" i="12"/>
  <c r="E8" i="11"/>
  <c r="E7" i="11"/>
  <c r="E7" i="16"/>
  <c r="H6" i="16"/>
  <c r="E6" i="16"/>
  <c r="H8" i="12"/>
  <c r="D12" i="11"/>
  <c r="D11" i="11"/>
  <c r="L21" i="11"/>
  <c r="M20" i="11"/>
  <c r="K20" i="11"/>
  <c r="J20" i="11"/>
  <c r="I20" i="11"/>
  <c r="K19" i="11"/>
  <c r="J19" i="11"/>
  <c r="I19" i="11"/>
  <c r="K18" i="11"/>
  <c r="J18" i="11"/>
  <c r="I18" i="11"/>
  <c r="D11" i="12" l="1"/>
  <c r="E9" i="12"/>
  <c r="I6" i="16"/>
  <c r="J6" i="16" s="1"/>
  <c r="K6" i="16" s="1"/>
  <c r="H10" i="12"/>
  <c r="H12" i="12" s="1"/>
  <c r="E12" i="11"/>
  <c r="D16" i="11"/>
  <c r="D15" i="11"/>
  <c r="E11" i="11"/>
  <c r="L17" i="11"/>
  <c r="M16" i="11"/>
  <c r="K16" i="11"/>
  <c r="J16" i="11"/>
  <c r="I16" i="11"/>
  <c r="K15" i="11"/>
  <c r="J15" i="11"/>
  <c r="I15" i="11"/>
  <c r="K14" i="11"/>
  <c r="J14" i="11"/>
  <c r="I14" i="11"/>
  <c r="L13" i="11"/>
  <c r="M12" i="11"/>
  <c r="K12" i="11"/>
  <c r="J12" i="11"/>
  <c r="I12" i="11"/>
  <c r="K11" i="11"/>
  <c r="J11" i="11"/>
  <c r="I11" i="11"/>
  <c r="K10" i="11"/>
  <c r="J10" i="11"/>
  <c r="I10" i="11"/>
  <c r="L9" i="11"/>
  <c r="M8" i="11"/>
  <c r="K8" i="11"/>
  <c r="J8" i="11"/>
  <c r="I8" i="11"/>
  <c r="K7" i="11"/>
  <c r="J7" i="11"/>
  <c r="I7" i="11"/>
  <c r="K6" i="11"/>
  <c r="J6" i="11"/>
  <c r="I6" i="11"/>
  <c r="D13" i="12" l="1"/>
  <c r="E13" i="12" s="1"/>
  <c r="E11" i="12"/>
  <c r="I12" i="12"/>
  <c r="J12" i="12"/>
  <c r="L12" i="12"/>
  <c r="K12" i="12"/>
  <c r="M12" i="12"/>
  <c r="D20" i="11"/>
  <c r="E16" i="11"/>
  <c r="D19" i="11"/>
  <c r="E15" i="11"/>
  <c r="E20" i="11" l="1"/>
  <c r="E19" i="11"/>
  <c r="I7" i="18"/>
  <c r="I6" i="18"/>
  <c r="L20" i="14"/>
  <c r="K20" i="14"/>
  <c r="I20" i="14"/>
  <c r="I19" i="14"/>
  <c r="L19" i="14" s="1"/>
  <c r="I18" i="14"/>
  <c r="L17" i="14"/>
  <c r="K17" i="14"/>
  <c r="I17" i="14"/>
  <c r="I16" i="14"/>
  <c r="L16" i="14" s="1"/>
  <c r="I15" i="14"/>
  <c r="L14" i="14"/>
  <c r="K14" i="14"/>
  <c r="I14" i="14"/>
  <c r="I13" i="14"/>
  <c r="L13" i="14" s="1"/>
  <c r="I12" i="14"/>
  <c r="L11" i="14"/>
  <c r="K11" i="14"/>
  <c r="I11" i="14"/>
  <c r="I10" i="14"/>
  <c r="L10" i="14" s="1"/>
  <c r="I9" i="14"/>
  <c r="L8" i="14"/>
  <c r="K8" i="14"/>
  <c r="I8" i="14"/>
  <c r="I7" i="14"/>
  <c r="L7" i="14" s="1"/>
  <c r="I6" i="14"/>
  <c r="J10" i="14" l="1"/>
  <c r="J19" i="14"/>
  <c r="J16" i="14"/>
  <c r="J13" i="14"/>
  <c r="J7" i="14"/>
  <c r="E5" i="17" l="1"/>
  <c r="I8" i="12" l="1"/>
  <c r="J8" i="12"/>
  <c r="K8" i="12"/>
  <c r="L8" i="12"/>
  <c r="M8" i="12"/>
  <c r="I10" i="12"/>
  <c r="J10" i="12"/>
  <c r="K10" i="12"/>
  <c r="L10" i="12"/>
  <c r="M10" i="12"/>
  <c r="M6" i="12"/>
  <c r="L6" i="12"/>
  <c r="K6" i="12"/>
  <c r="J6" i="12"/>
  <c r="I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9789F7C9-E0B9-4AF9-AD6F-B07D29C4C28D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92AB7851-5CE3-4B91-8A12-B135E9C873CD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E7311AEA-6B0D-4030-921F-3F13C276F065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1EE295A7-D9BB-4E18-BECA-C3F9D147938E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F4743A78-678B-4801-8D96-248D2939CD30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<sst xmlns="http://schemas.openxmlformats.org/spreadsheetml/2006/main" count="438" uniqueCount="192">
  <si>
    <t>COSCO SHIPPING LINES (VIETNAM)</t>
  </si>
  <si>
    <t>INTENDED CONNECTING VESSEL</t>
  </si>
  <si>
    <t>POL</t>
  </si>
  <si>
    <t>CAT LAI</t>
  </si>
  <si>
    <t>-</t>
  </si>
  <si>
    <t xml:space="preserve">08:00 AM SAT in CAT LAI (SUN Feeder) </t>
  </si>
  <si>
    <t>SUN</t>
  </si>
  <si>
    <t>07:00 AM SUN in CAT LAI (MON Feeder)</t>
  </si>
  <si>
    <t>FEEDER
(VTS-IHX)</t>
  </si>
  <si>
    <t>SIN</t>
  </si>
  <si>
    <t>MON</t>
  </si>
  <si>
    <r>
      <t>Remarks for closing time:</t>
    </r>
    <r>
      <rPr>
        <b/>
        <u/>
        <sz val="14"/>
        <color rgb="FFFF0000"/>
        <rFont val="Arial"/>
        <family val="2"/>
      </rPr>
      <t xml:space="preserve"> long term</t>
    </r>
  </si>
  <si>
    <t>Vessel schedule is just for REF and subj to change with/without prior notice</t>
  </si>
  <si>
    <t>JEBEL ALI</t>
  </si>
  <si>
    <t>ABU DHABI (KHALIFA PORT)</t>
  </si>
  <si>
    <t>DAMMAM</t>
  </si>
  <si>
    <t>HAMAD</t>
  </si>
  <si>
    <t>MEX</t>
  </si>
  <si>
    <t>MEX4</t>
  </si>
  <si>
    <t>AGI</t>
  </si>
  <si>
    <t>MEX6</t>
  </si>
  <si>
    <t>TRANSHIPMENT PORT</t>
  </si>
  <si>
    <t>DESTINATION</t>
  </si>
  <si>
    <t>Abu Dhabi, Abu Zabi, United Arab Emirates</t>
  </si>
  <si>
    <t>Ajman, Ras Al Khaymah, United Arab Emirates;Bahrain, Bahrain;Sohar, Masqat, Oman</t>
  </si>
  <si>
    <t>Dammam Bonded Re-Export Zone, Ash Sharqiyah, Saudi Arabia;Dammam, Ash Sharqiyah, Saudi Arabia</t>
  </si>
  <si>
    <t>Ras Al Khaimah, Ras Al Khaymah, United Arab Emirates</t>
  </si>
  <si>
    <t>Riyadh, Ar Riyad, Saudi Arabia</t>
  </si>
  <si>
    <t>Salalah, Zufar, Oman</t>
  </si>
  <si>
    <t>Sharjah, Sharjah, United Arab Emirates</t>
  </si>
  <si>
    <t>Umm Al Qawain, Umm al Qaywayn, United Arab Emirates</t>
  </si>
  <si>
    <t>Umm Qasr North Port, Iraq</t>
  </si>
  <si>
    <t>via Khalifa</t>
  </si>
  <si>
    <t>via Jebel Ali</t>
  </si>
  <si>
    <t>via Dammam</t>
  </si>
  <si>
    <t>by Rail</t>
  </si>
  <si>
    <t>by Feeder</t>
  </si>
  <si>
    <t>via Jebel Ali/Khalifa</t>
  </si>
  <si>
    <t>by Feeder/Mother Vessel</t>
  </si>
  <si>
    <t>Shuaiba, Kuwait (SWK02)</t>
  </si>
  <si>
    <t>Shuwaikh, Kuwait (SWK01)</t>
  </si>
  <si>
    <t>direct</t>
  </si>
  <si>
    <t>PERSIAN GULF INLAND DESTINATIONS</t>
  </si>
  <si>
    <t>Aden, Yemen</t>
  </si>
  <si>
    <t>Aqaba, Jordan</t>
  </si>
  <si>
    <t>Djibouti, Djibouti</t>
  </si>
  <si>
    <t>Jeddah, Makkah, Saudi Arabia</t>
  </si>
  <si>
    <t>Mukalla, Yemen</t>
  </si>
  <si>
    <t>Sokhna, As Suways, Egypt</t>
  </si>
  <si>
    <t>via XCT (by CVX1)</t>
  </si>
  <si>
    <t xml:space="preserve"> AUSTRALIA VIA SINGAPORE</t>
  </si>
  <si>
    <t>BRISBANE</t>
  </si>
  <si>
    <t>SYDNEY</t>
  </si>
  <si>
    <t>FREMANTLE</t>
  </si>
  <si>
    <t>MELBOURNE</t>
  </si>
  <si>
    <t>ADELAIDE</t>
  </si>
  <si>
    <t>AAA1</t>
  </si>
  <si>
    <t>AAA2</t>
  </si>
  <si>
    <t>ASAL</t>
  </si>
  <si>
    <t>ASAX</t>
  </si>
  <si>
    <t>Auckland</t>
  </si>
  <si>
    <t>Lyttelton</t>
  </si>
  <si>
    <t>Napier</t>
  </si>
  <si>
    <t>Wellington</t>
  </si>
  <si>
    <t>Tauranga</t>
  </si>
  <si>
    <t xml:space="preserve"> NEW ZEALAND VIA SINGAPORE</t>
  </si>
  <si>
    <t>HGK</t>
  </si>
  <si>
    <t>Townsville</t>
  </si>
  <si>
    <t>Lae</t>
  </si>
  <si>
    <t>Port Moresby</t>
  </si>
  <si>
    <t>Darwin</t>
  </si>
  <si>
    <t>SOUTH PACIFIC SERVICE</t>
  </si>
  <si>
    <t>Sohar, Masqat, Oman</t>
  </si>
  <si>
    <t>INCRES</t>
  </si>
  <si>
    <t>EXPRESS BLACK SEA</t>
  </si>
  <si>
    <t>OLYMPIC BAY</t>
  </si>
  <si>
    <t>SINGAPORE</t>
  </si>
  <si>
    <t>INCEDA</t>
  </si>
  <si>
    <t>SINAR SANUR</t>
  </si>
  <si>
    <t>WED</t>
  </si>
  <si>
    <t>CVX1: AT CAT LAI 16:00 TUE</t>
  </si>
  <si>
    <t>CV1: AT CAT LAI 11:00 TUE</t>
  </si>
  <si>
    <t>Categories</t>
  </si>
  <si>
    <t>PIC</t>
  </si>
  <si>
    <t>Invoice</t>
  </si>
  <si>
    <t>nhvan@coscon.com</t>
  </si>
  <si>
    <t>dplan@coscon.com</t>
  </si>
  <si>
    <t>equipment inquiry/issue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</si>
  <si>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</si>
  <si>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</si>
  <si>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</si>
  <si>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</si>
  <si>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</si>
  <si>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</si>
  <si>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</si>
  <si>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</si>
  <si>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</si>
  <si>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</si>
  <si>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</si>
  <si>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</si>
  <si>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For any question, kindly contact us as below email!</t>
  </si>
  <si>
    <t>COSCO SHIPPING LINES (Vietnam) Company Limited</t>
  </si>
  <si>
    <t>No. 05 Ho Bieu Chanh St., Phu Nhuan Ward, HCMC, Vietnam.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</si>
  <si>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</si>
  <si>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</si>
  <si>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</si>
  <si>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</si>
  <si>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</si>
  <si>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</si>
  <si>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</si>
  <si>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</si>
  <si>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 xml:space="preserve">          COSCO SHIPPING LINES VIETNAM</t>
  </si>
  <si>
    <t>SAILING SCHEDULE</t>
  </si>
  <si>
    <t>UPDATE :</t>
  </si>
  <si>
    <t>LTD</t>
  </si>
  <si>
    <t>LTA</t>
  </si>
  <si>
    <t>LTA
SIN</t>
  </si>
  <si>
    <t>LTA POD</t>
  </si>
  <si>
    <t>COSCO ADEN</t>
  </si>
  <si>
    <t>LTA
HKG</t>
  </si>
  <si>
    <t>FEEDER
(CV1/CVX1)</t>
  </si>
  <si>
    <t>FEEDER
(CV3)</t>
  </si>
  <si>
    <t>01:00AM TUE in CAT LAI</t>
  </si>
  <si>
    <t>XCT</t>
  </si>
  <si>
    <t>LTA
XCT</t>
  </si>
  <si>
    <t>CEBU</t>
  </si>
  <si>
    <t>OOCL TEXAS</t>
  </si>
  <si>
    <t>MBL release (counter)</t>
  </si>
  <si>
    <t>tnhan1@coscon.com</t>
  </si>
  <si>
    <t>Booking issues</t>
  </si>
  <si>
    <t>tdthuy@coscon.com</t>
  </si>
  <si>
    <t>lptram@coscon.com</t>
  </si>
  <si>
    <t>ttngan@coscon.com</t>
  </si>
  <si>
    <t>dklinh@coscon.com</t>
  </si>
  <si>
    <t>Vessel schedule/ Loading list issues</t>
  </si>
  <si>
    <t>ldha@coscon.com</t>
  </si>
  <si>
    <t>Team Leader</t>
  </si>
  <si>
    <t>takhoi@coscon.com</t>
  </si>
  <si>
    <t>Bill issues</t>
  </si>
  <si>
    <t>ttan@coscon.com</t>
  </si>
  <si>
    <t>cnquynh@coscon.com</t>
  </si>
  <si>
    <t>tthang@coscon.com</t>
  </si>
  <si>
    <t>ntthuy@coscon.com</t>
  </si>
  <si>
    <t>PERSIAN GULF-TS XIAOCHAN BEACH (YANGPUGANG)
XCT-SUSPENDING</t>
  </si>
  <si>
    <t>RED SEA SERVICE (CHECK CASE BY CASE)_SUSPENDING</t>
  </si>
  <si>
    <t>COSCO ISTANBUL</t>
  </si>
  <si>
    <t>COSCO GENOA</t>
  </si>
  <si>
    <t>PERSIAN GULF-PLS CHECK ROUTE WITH CUSTOMER SERVICE IN ADVANCE</t>
  </si>
  <si>
    <t>OOCL HOUSTON</t>
  </si>
  <si>
    <t>KOTA LARIS</t>
  </si>
  <si>
    <t>hatuan@coscon.com</t>
  </si>
  <si>
    <t>tthuyen@coscon.com</t>
  </si>
  <si>
    <t>nnhan@coscon.com</t>
  </si>
  <si>
    <t>RIO GRANDE</t>
  </si>
  <si>
    <t>OOCL YOKOHAMA</t>
  </si>
  <si>
    <t>OOCL PANAMA</t>
  </si>
  <si>
    <t>222S</t>
  </si>
  <si>
    <t>OOCL CHICAGO</t>
  </si>
  <si>
    <t>nban@coscon.com</t>
  </si>
  <si>
    <t>058S</t>
  </si>
  <si>
    <t>059S</t>
  </si>
  <si>
    <t>072S</t>
  </si>
  <si>
    <t>073S</t>
  </si>
  <si>
    <t>BLANK</t>
  </si>
  <si>
    <t>084S</t>
  </si>
  <si>
    <t>154S</t>
  </si>
  <si>
    <t>085S</t>
  </si>
  <si>
    <t>155S</t>
  </si>
  <si>
    <t>OOCL BRISBANE</t>
  </si>
  <si>
    <t>254S</t>
  </si>
  <si>
    <t>106S</t>
  </si>
  <si>
    <t>233S</t>
  </si>
  <si>
    <t>AXW0A0S29</t>
  </si>
  <si>
    <t>216S</t>
  </si>
  <si>
    <t>338S</t>
  </si>
  <si>
    <t>047S</t>
  </si>
  <si>
    <t>104S</t>
  </si>
  <si>
    <t>097S</t>
  </si>
  <si>
    <t>091S</t>
  </si>
  <si>
    <t>AXW0G0S29</t>
  </si>
  <si>
    <t>223S</t>
  </si>
  <si>
    <t>125S</t>
  </si>
  <si>
    <t>146S</t>
  </si>
  <si>
    <t>NORFOLK 157</t>
  </si>
  <si>
    <t>CMA CGM LEKKI 06LMLS1NL</t>
  </si>
  <si>
    <t>CMA CGM KAURI 06LMNS1NL</t>
  </si>
  <si>
    <t>KOTA LEMBAH 270</t>
  </si>
  <si>
    <t>WAN HAI 377</t>
  </si>
  <si>
    <t>N029</t>
  </si>
  <si>
    <t>INSIGHT</t>
  </si>
  <si>
    <t>052N</t>
  </si>
  <si>
    <t xml:space="preserve">	
X-PRESS DHAULAGIRI 009S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</si>
</sst>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[$-409]d\-mmm;@"/>
    <numFmt numFmtId="166" formatCode="000&quot;S&quot;"/>
    <numFmt numFmtId="167" formatCode="&quot;Lilium V.&quot;#&quot;S&quot;"/>
    <numFmt numFmtId="168" formatCode="[$-F800]dddd\,\ mmmm\ dd\,\ yyyy"/>
    <numFmt numFmtId="169" formatCode="[$-F400]h:mm:ss\ AM/PM"/>
    <numFmt numFmtId="170" formatCode="[$-409]d/mmm;@"/>
    <numFmt numFmtId="171" formatCode="_ * #,##0_ ;_ * \-#,##0_ ;_ * &quot;-&quot;_ ;_ @_ "/>
    <numFmt numFmtId="172" formatCode="[$€-C07]\ #,##0"/>
    <numFmt numFmtId="173" formatCode="[$-14809]dd/mm/yyyy;@"/>
    <numFmt numFmtId="174" formatCode="0000&quot;S&quot;"/>
    <numFmt numFmtId="175" formatCode="[$-409]d\-mmm\-yy;@"/>
    <numFmt numFmtId="176" formatCode="[$-409]mmmm\ d\,\ yyyy;@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14"/>
      <color indexed="12"/>
      <name val="Arial"/>
      <family val="2"/>
    </font>
    <font>
      <b/>
      <sz val="22"/>
      <color indexed="12"/>
      <name val="Arial"/>
      <family val="2"/>
    </font>
    <font>
      <sz val="22"/>
      <name val="Arial"/>
      <family val="2"/>
    </font>
    <font>
      <b/>
      <sz val="22"/>
      <color indexed="10"/>
      <name val="Arial"/>
      <family val="2"/>
    </font>
    <font>
      <sz val="11"/>
      <name val="Arial"/>
      <family val="2"/>
    </font>
    <font>
      <b/>
      <sz val="12"/>
      <color rgb="FF0000FF"/>
      <name val="Arial"/>
      <family val="2"/>
    </font>
    <font>
      <sz val="12"/>
      <name val="Times New Roman"/>
      <family val="1"/>
    </font>
    <font>
      <b/>
      <sz val="12"/>
      <color rgb="FFFF000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b/>
      <sz val="12"/>
      <color theme="9" tint="-0.499984740745262"/>
      <name val="Arial"/>
      <family val="2"/>
    </font>
    <font>
      <b/>
      <sz val="12"/>
      <color rgb="FF0070C0"/>
      <name val="Arial"/>
      <family val="2"/>
    </font>
    <font>
      <b/>
      <sz val="12"/>
      <color rgb="FF008000"/>
      <name val="Arial"/>
      <family val="2"/>
    </font>
    <font>
      <i/>
      <u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color indexed="16"/>
      <name val="Arial"/>
      <family val="2"/>
    </font>
    <font>
      <b/>
      <sz val="14"/>
      <color rgb="FF7030A0"/>
      <name val="Arial"/>
      <family val="2"/>
    </font>
    <font>
      <sz val="14"/>
      <name val="SimSun"/>
    </font>
    <font>
      <b/>
      <sz val="14"/>
      <color indexed="14"/>
      <name val="Arial"/>
      <family val="2"/>
    </font>
    <font>
      <b/>
      <sz val="14"/>
      <color rgb="FF008000"/>
      <name val="Arial"/>
      <family val="2"/>
    </font>
    <font>
      <b/>
      <sz val="14"/>
      <color indexed="17"/>
      <name val="Arial"/>
      <family val="2"/>
    </font>
    <font>
      <sz val="12"/>
      <name val=".VnTime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7.5"/>
      <color indexed="12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name val="돋움"/>
      <family val="2"/>
      <charset val="129"/>
    </font>
    <font>
      <sz val="12"/>
      <name val="바탕체"/>
      <family val="3"/>
      <charset val="129"/>
    </font>
    <font>
      <u/>
      <sz val="10"/>
      <color theme="10"/>
      <name val="Arial"/>
      <family val="2"/>
    </font>
    <font>
      <sz val="10"/>
      <color indexed="8"/>
      <name val="Times New Roman"/>
      <family val="2"/>
      <charset val="238"/>
    </font>
    <font>
      <sz val="12"/>
      <color rgb="FF008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70C0"/>
      <name val="Arial"/>
      <family val="2"/>
    </font>
    <font>
      <b/>
      <i/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theme="5"/>
      <name val="Arial"/>
      <family val="2"/>
    </font>
    <font>
      <b/>
      <sz val="12"/>
      <color rgb="FF92D050"/>
      <name val="Arial"/>
      <family val="2"/>
    </font>
    <font>
      <b/>
      <sz val="14"/>
      <color rgb="FF92D050"/>
      <name val="Arial"/>
      <family val="2"/>
    </font>
    <font>
      <u/>
      <sz val="11"/>
      <color theme="10"/>
      <name val="Calibri"/>
      <family val="2"/>
      <scheme val="minor"/>
    </font>
    <font>
      <u/>
      <sz val="12"/>
      <name val="Arial"/>
      <family val="2"/>
    </font>
    <font>
      <b/>
      <sz val="12"/>
      <color indexed="8"/>
      <name val="Arial"/>
      <family val="2"/>
    </font>
    <font>
      <b/>
      <sz val="16"/>
      <color rgb="FFFF0000"/>
      <name val="Arial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16"/>
      <color indexed="12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</fills>
  <borders count="9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/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55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/>
    <xf numFmtId="0" fontId="30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0" fillId="0" borderId="0"/>
    <xf numFmtId="0" fontId="35" fillId="0" borderId="0"/>
    <xf numFmtId="0" fontId="31" fillId="0" borderId="0">
      <alignment vertical="center"/>
    </xf>
    <xf numFmtId="0" fontId="32" fillId="0" borderId="0">
      <alignment vertical="center"/>
    </xf>
    <xf numFmtId="0" fontId="37" fillId="0" borderId="0"/>
    <xf numFmtId="168" fontId="33" fillId="0" borderId="0">
      <alignment vertical="center"/>
    </xf>
    <xf numFmtId="165" fontId="37" fillId="0" borderId="0"/>
    <xf numFmtId="0" fontId="34" fillId="0" borderId="0"/>
    <xf numFmtId="169" fontId="32" fillId="0" borderId="0"/>
    <xf numFmtId="169" fontId="34" fillId="0" borderId="0"/>
    <xf numFmtId="169" fontId="40" fillId="0" borderId="0"/>
    <xf numFmtId="169" fontId="32" fillId="0" borderId="0">
      <alignment vertical="center"/>
    </xf>
    <xf numFmtId="169" fontId="39" fillId="0" borderId="0">
      <alignment vertical="center"/>
    </xf>
    <xf numFmtId="169" fontId="34" fillId="0" borderId="0"/>
    <xf numFmtId="168" fontId="34" fillId="0" borderId="0">
      <alignment vertical="center"/>
    </xf>
    <xf numFmtId="168" fontId="32" fillId="0" borderId="0"/>
    <xf numFmtId="168" fontId="32" fillId="0" borderId="0"/>
    <xf numFmtId="168" fontId="37" fillId="0" borderId="0"/>
    <xf numFmtId="171" fontId="32" fillId="0" borderId="0" applyFont="0" applyFill="0" applyBorder="0" applyAlignment="0" applyProtection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0" fontId="30" fillId="0" borderId="0"/>
    <xf numFmtId="170" fontId="33" fillId="0" borderId="0"/>
    <xf numFmtId="0" fontId="44" fillId="1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33" fillId="0" borderId="0"/>
    <xf numFmtId="0" fontId="45" fillId="11" borderId="0" applyNumberFormat="0" applyBorder="0" applyAlignment="0" applyProtection="0">
      <alignment vertical="center"/>
    </xf>
    <xf numFmtId="0" fontId="47" fillId="12" borderId="1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33" fillId="0" borderId="0"/>
    <xf numFmtId="0" fontId="43" fillId="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3" fillId="8" borderId="0" applyNumberFormat="0" applyBorder="0" applyAlignment="0" applyProtection="0"/>
    <xf numFmtId="0" fontId="44" fillId="13" borderId="0" applyNumberFormat="0" applyBorder="0" applyAlignment="0" applyProtection="0">
      <alignment vertical="center"/>
    </xf>
    <xf numFmtId="0" fontId="43" fillId="8" borderId="0" applyNumberFormat="0" applyBorder="0" applyAlignment="0" applyProtection="0"/>
    <xf numFmtId="0" fontId="33" fillId="0" borderId="0"/>
    <xf numFmtId="0" fontId="43" fillId="8" borderId="0" applyNumberFormat="0" applyBorder="0" applyAlignment="0" applyProtection="0"/>
    <xf numFmtId="0" fontId="48" fillId="13" borderId="0" applyNumberFormat="0" applyBorder="0" applyAlignment="0" applyProtection="0"/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170" fontId="34" fillId="0" borderId="0"/>
    <xf numFmtId="0" fontId="50" fillId="0" borderId="11" applyNumberFormat="0" applyFill="0" applyAlignment="0" applyProtection="0">
      <alignment vertical="center"/>
    </xf>
    <xf numFmtId="174" fontId="33" fillId="0" borderId="0"/>
    <xf numFmtId="174" fontId="33" fillId="0" borderId="0"/>
    <xf numFmtId="0" fontId="34" fillId="0" borderId="0"/>
    <xf numFmtId="0" fontId="30" fillId="0" borderId="0"/>
    <xf numFmtId="0" fontId="33" fillId="0" borderId="0"/>
    <xf numFmtId="0" fontId="33" fillId="0" borderId="0"/>
    <xf numFmtId="172" fontId="46" fillId="0" borderId="0"/>
    <xf numFmtId="0" fontId="43" fillId="8" borderId="0" applyNumberFormat="0" applyBorder="0" applyAlignment="0" applyProtection="0"/>
    <xf numFmtId="172" fontId="46" fillId="0" borderId="0"/>
    <xf numFmtId="172" fontId="46" fillId="0" borderId="0"/>
    <xf numFmtId="172" fontId="46" fillId="0" borderId="0"/>
    <xf numFmtId="172" fontId="46" fillId="0" borderId="0"/>
    <xf numFmtId="172" fontId="41" fillId="0" borderId="0"/>
    <xf numFmtId="0" fontId="15" fillId="0" borderId="0"/>
    <xf numFmtId="0" fontId="51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8" fillId="13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52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1" fillId="0" borderId="0"/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57" fillId="0" borderId="0" applyNumberFormat="0" applyFill="0" applyBorder="0" applyAlignment="0" applyProtection="0"/>
    <xf numFmtId="0" fontId="58" fillId="26" borderId="15" applyNumberFormat="0" applyAlignment="0" applyProtection="0">
      <alignment vertical="center"/>
    </xf>
    <xf numFmtId="0" fontId="44" fillId="27" borderId="16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10" borderId="10" applyNumberFormat="0" applyAlignment="0" applyProtection="0">
      <alignment vertical="center"/>
    </xf>
    <xf numFmtId="0" fontId="61" fillId="12" borderId="17" applyNumberFormat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169" fontId="34" fillId="0" borderId="0"/>
    <xf numFmtId="0" fontId="30" fillId="0" borderId="0"/>
    <xf numFmtId="170" fontId="34" fillId="0" borderId="0"/>
    <xf numFmtId="0" fontId="34" fillId="0" borderId="0"/>
    <xf numFmtId="0" fontId="30" fillId="0" borderId="0"/>
    <xf numFmtId="170" fontId="34" fillId="0" borderId="0"/>
    <xf numFmtId="0" fontId="34" fillId="0" borderId="0"/>
    <xf numFmtId="175" fontId="33" fillId="0" borderId="0"/>
    <xf numFmtId="0" fontId="34" fillId="0" borderId="0"/>
    <xf numFmtId="175" fontId="34" fillId="0" borderId="0">
      <alignment vertical="center"/>
    </xf>
    <xf numFmtId="175" fontId="1" fillId="0" borderId="0"/>
    <xf numFmtId="175" fontId="1" fillId="0" borderId="0"/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/>
    <xf numFmtId="175" fontId="34" fillId="0" borderId="0"/>
    <xf numFmtId="175" fontId="1" fillId="0" borderId="0"/>
    <xf numFmtId="175" fontId="1" fillId="0" borderId="0"/>
    <xf numFmtId="175" fontId="34" fillId="0" borderId="0"/>
    <xf numFmtId="175" fontId="34" fillId="0" borderId="0"/>
    <xf numFmtId="175" fontId="63" fillId="0" borderId="0">
      <alignment vertical="center"/>
    </xf>
    <xf numFmtId="0" fontId="34" fillId="0" borderId="0"/>
    <xf numFmtId="175" fontId="33" fillId="0" borderId="0"/>
    <xf numFmtId="175" fontId="37" fillId="0" borderId="0"/>
    <xf numFmtId="175" fontId="37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4" fillId="0" borderId="0">
      <alignment vertical="center"/>
    </xf>
    <xf numFmtId="175" fontId="65" fillId="0" borderId="0" applyNumberFormat="0" applyFill="0" applyBorder="0" applyAlignment="0" applyProtection="0">
      <alignment vertical="top"/>
      <protection locked="0"/>
    </xf>
    <xf numFmtId="171" fontId="33" fillId="0" borderId="0" applyFont="0" applyFill="0" applyBorder="0" applyAlignment="0" applyProtection="0"/>
    <xf numFmtId="175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5" fontId="64" fillId="0" borderId="0"/>
    <xf numFmtId="0" fontId="3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172" fontId="66" fillId="0" borderId="0"/>
    <xf numFmtId="172" fontId="66" fillId="0" borderId="0"/>
    <xf numFmtId="0" fontId="51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52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170" fontId="32" fillId="0" borderId="0"/>
    <xf numFmtId="0" fontId="42" fillId="49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8" fillId="48" borderId="15" applyNumberFormat="0" applyAlignment="0" applyProtection="0">
      <alignment vertical="center"/>
    </xf>
    <xf numFmtId="0" fontId="44" fillId="30" borderId="16" applyNumberFormat="0" applyFont="0" applyAlignment="0" applyProtection="0">
      <alignment vertical="center"/>
    </xf>
    <xf numFmtId="0" fontId="47" fillId="36" borderId="10" applyNumberFormat="0" applyAlignment="0" applyProtection="0">
      <alignment vertical="center"/>
    </xf>
    <xf numFmtId="0" fontId="60" fillId="28" borderId="10" applyNumberFormat="0" applyAlignment="0" applyProtection="0">
      <alignment vertical="center"/>
    </xf>
    <xf numFmtId="0" fontId="61" fillId="36" borderId="17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12" borderId="19" applyNumberFormat="0" applyAlignment="0" applyProtection="0">
      <alignment vertical="center"/>
    </xf>
    <xf numFmtId="0" fontId="61" fillId="12" borderId="22" applyNumberFormat="0" applyAlignment="0" applyProtection="0">
      <alignment vertical="center"/>
    </xf>
    <xf numFmtId="0" fontId="60" fillId="10" borderId="19" applyNumberFormat="0" applyAlignment="0" applyProtection="0">
      <alignment vertical="center"/>
    </xf>
    <xf numFmtId="0" fontId="44" fillId="27" borderId="21" applyNumberFormat="0" applyFont="0" applyAlignment="0" applyProtection="0">
      <alignment vertical="center"/>
    </xf>
    <xf numFmtId="0" fontId="47" fillId="12" borderId="23" applyNumberFormat="0" applyAlignment="0" applyProtection="0">
      <alignment vertical="center"/>
    </xf>
    <xf numFmtId="0" fontId="61" fillId="36" borderId="26" applyNumberFormat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47" fillId="36" borderId="23" applyNumberFormat="0" applyAlignment="0" applyProtection="0">
      <alignment vertical="center"/>
    </xf>
    <xf numFmtId="0" fontId="61" fillId="12" borderId="26" applyNumberFormat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60" fillId="28" borderId="23" applyNumberFormat="0" applyAlignment="0" applyProtection="0">
      <alignment vertical="center"/>
    </xf>
    <xf numFmtId="0" fontId="44" fillId="30" borderId="25" applyNumberFormat="0" applyFont="0" applyAlignment="0" applyProtection="0">
      <alignment vertical="center"/>
    </xf>
    <xf numFmtId="0" fontId="60" fillId="10" borderId="23" applyNumberFormat="0" applyAlignment="0" applyProtection="0">
      <alignment vertical="center"/>
    </xf>
    <xf numFmtId="0" fontId="44" fillId="27" borderId="25" applyNumberFormat="0" applyFont="0" applyAlignment="0" applyProtection="0">
      <alignment vertical="center"/>
    </xf>
    <xf numFmtId="0" fontId="44" fillId="30" borderId="21" applyNumberFormat="0" applyFont="0" applyAlignment="0" applyProtection="0">
      <alignment vertical="center"/>
    </xf>
    <xf numFmtId="0" fontId="47" fillId="36" borderId="19" applyNumberFormat="0" applyAlignment="0" applyProtection="0">
      <alignment vertical="center"/>
    </xf>
    <xf numFmtId="0" fontId="60" fillId="28" borderId="19" applyNumberFormat="0" applyAlignment="0" applyProtection="0">
      <alignment vertical="center"/>
    </xf>
    <xf numFmtId="0" fontId="61" fillId="36" borderId="22" applyNumberFormat="0" applyAlignment="0" applyProtection="0">
      <alignment vertical="center"/>
    </xf>
    <xf numFmtId="0" fontId="47" fillId="12" borderId="23" applyNumberFormat="0" applyAlignment="0" applyProtection="0">
      <alignment vertical="center"/>
    </xf>
    <xf numFmtId="0" fontId="61" fillId="12" borderId="26" applyNumberFormat="0" applyAlignment="0" applyProtection="0">
      <alignment vertical="center"/>
    </xf>
    <xf numFmtId="0" fontId="60" fillId="10" borderId="23" applyNumberFormat="0" applyAlignment="0" applyProtection="0">
      <alignment vertical="center"/>
    </xf>
    <xf numFmtId="0" fontId="44" fillId="27" borderId="25" applyNumberFormat="0" applyFont="0" applyAlignment="0" applyProtection="0">
      <alignment vertical="center"/>
    </xf>
    <xf numFmtId="0" fontId="47" fillId="12" borderId="37" applyNumberFormat="0" applyAlignment="0" applyProtection="0">
      <alignment vertical="center"/>
    </xf>
    <xf numFmtId="0" fontId="61" fillId="36" borderId="40" applyNumberFormat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47" fillId="36" borderId="37" applyNumberFormat="0" applyAlignment="0" applyProtection="0">
      <alignment vertical="center"/>
    </xf>
    <xf numFmtId="0" fontId="61" fillId="12" borderId="40" applyNumberFormat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60" fillId="28" borderId="37" applyNumberFormat="0" applyAlignment="0" applyProtection="0">
      <alignment vertical="center"/>
    </xf>
    <xf numFmtId="0" fontId="44" fillId="30" borderId="39" applyNumberFormat="0" applyFont="0" applyAlignment="0" applyProtection="0">
      <alignment vertical="center"/>
    </xf>
    <xf numFmtId="0" fontId="60" fillId="10" borderId="37" applyNumberFormat="0" applyAlignment="0" applyProtection="0">
      <alignment vertical="center"/>
    </xf>
    <xf numFmtId="0" fontId="44" fillId="27" borderId="39" applyNumberFormat="0" applyFont="0" applyAlignment="0" applyProtection="0">
      <alignment vertical="center"/>
    </xf>
    <xf numFmtId="0" fontId="44" fillId="30" borderId="25" applyNumberFormat="0" applyFont="0" applyAlignment="0" applyProtection="0">
      <alignment vertical="center"/>
    </xf>
    <xf numFmtId="0" fontId="47" fillId="36" borderId="23" applyNumberFormat="0" applyAlignment="0" applyProtection="0">
      <alignment vertical="center"/>
    </xf>
    <xf numFmtId="0" fontId="60" fillId="28" borderId="23" applyNumberFormat="0" applyAlignment="0" applyProtection="0">
      <alignment vertical="center"/>
    </xf>
    <xf numFmtId="0" fontId="61" fillId="36" borderId="26" applyNumberFormat="0" applyAlignment="0" applyProtection="0">
      <alignment vertical="center"/>
    </xf>
    <xf numFmtId="0" fontId="47" fillId="12" borderId="37" applyNumberFormat="0" applyAlignment="0" applyProtection="0">
      <alignment vertical="center"/>
    </xf>
    <xf numFmtId="0" fontId="61" fillId="12" borderId="40" applyNumberFormat="0" applyAlignment="0" applyProtection="0">
      <alignment vertical="center"/>
    </xf>
    <xf numFmtId="0" fontId="60" fillId="10" borderId="37" applyNumberFormat="0" applyAlignment="0" applyProtection="0">
      <alignment vertical="center"/>
    </xf>
    <xf numFmtId="0" fontId="44" fillId="27" borderId="39" applyNumberFormat="0" applyFon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30" borderId="44" applyNumberFormat="0" applyFon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47" fillId="36" borderId="42" applyNumberFormat="0" applyAlignment="0" applyProtection="0">
      <alignment vertical="center"/>
    </xf>
    <xf numFmtId="0" fontId="61" fillId="36" borderId="45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61" fillId="36" borderId="45" applyNumberFormat="0" applyAlignment="0" applyProtection="0">
      <alignment vertical="center"/>
    </xf>
    <xf numFmtId="0" fontId="47" fillId="36" borderId="42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61" fillId="36" borderId="45" applyNumberFormat="0" applyAlignment="0" applyProtection="0">
      <alignment vertical="center"/>
    </xf>
    <xf numFmtId="0" fontId="47" fillId="36" borderId="42" applyNumberFormat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60" fillId="28" borderId="42" applyNumberFormat="0" applyAlignment="0" applyProtection="0">
      <alignment vertical="center"/>
    </xf>
    <xf numFmtId="0" fontId="44" fillId="30" borderId="44" applyNumberFormat="0" applyFon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60" fillId="28" borderId="42" applyNumberFormat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60" fillId="28" borderId="42" applyNumberFormat="0" applyAlignment="0" applyProtection="0">
      <alignment vertical="center"/>
    </xf>
    <xf numFmtId="0" fontId="44" fillId="30" borderId="44" applyNumberFormat="0" applyFont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44" fillId="30" borderId="48" applyNumberFormat="0" applyFont="0" applyAlignment="0" applyProtection="0">
      <alignment vertical="center"/>
    </xf>
    <xf numFmtId="0" fontId="47" fillId="36" borderId="46" applyNumberFormat="0" applyAlignment="0" applyProtection="0">
      <alignment vertical="center"/>
    </xf>
    <xf numFmtId="0" fontId="60" fillId="28" borderId="46" applyNumberFormat="0" applyAlignment="0" applyProtection="0">
      <alignment vertical="center"/>
    </xf>
    <xf numFmtId="0" fontId="61" fillId="36" borderId="49" applyNumberFormat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61" fillId="36" borderId="49" applyNumberFormat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47" fillId="36" borderId="46" applyNumberFormat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60" fillId="28" borderId="46" applyNumberFormat="0" applyAlignment="0" applyProtection="0">
      <alignment vertical="center"/>
    </xf>
    <xf numFmtId="0" fontId="44" fillId="30" borderId="48" applyNumberFormat="0" applyFont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44" fillId="30" borderId="48" applyNumberFormat="0" applyFont="0" applyAlignment="0" applyProtection="0">
      <alignment vertical="center"/>
    </xf>
    <xf numFmtId="0" fontId="47" fillId="36" borderId="46" applyNumberFormat="0" applyAlignment="0" applyProtection="0">
      <alignment vertical="center"/>
    </xf>
    <xf numFmtId="0" fontId="60" fillId="28" borderId="46" applyNumberFormat="0" applyAlignment="0" applyProtection="0">
      <alignment vertical="center"/>
    </xf>
    <xf numFmtId="0" fontId="61" fillId="36" borderId="49" applyNumberFormat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44" fillId="30" borderId="52" applyNumberFormat="0" applyFont="0" applyAlignment="0" applyProtection="0">
      <alignment vertical="center"/>
    </xf>
    <xf numFmtId="0" fontId="47" fillId="36" borderId="50" applyNumberFormat="0" applyAlignment="0" applyProtection="0">
      <alignment vertical="center"/>
    </xf>
    <xf numFmtId="0" fontId="60" fillId="28" borderId="50" applyNumberFormat="0" applyAlignment="0" applyProtection="0">
      <alignment vertical="center"/>
    </xf>
    <xf numFmtId="0" fontId="61" fillId="36" borderId="53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61" fillId="36" borderId="53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47" fillId="36" borderId="50" applyNumberForma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60" fillId="28" borderId="50" applyNumberFormat="0" applyAlignment="0" applyProtection="0">
      <alignment vertical="center"/>
    </xf>
    <xf numFmtId="0" fontId="44" fillId="30" borderId="52" applyNumberFormat="0" applyFon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44" fillId="30" borderId="52" applyNumberFormat="0" applyFont="0" applyAlignment="0" applyProtection="0">
      <alignment vertical="center"/>
    </xf>
    <xf numFmtId="0" fontId="47" fillId="36" borderId="50" applyNumberFormat="0" applyAlignment="0" applyProtection="0">
      <alignment vertical="center"/>
    </xf>
    <xf numFmtId="0" fontId="60" fillId="28" borderId="50" applyNumberFormat="0" applyAlignment="0" applyProtection="0">
      <alignment vertical="center"/>
    </xf>
    <xf numFmtId="0" fontId="61" fillId="36" borderId="53" applyNumberFormat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44" fillId="30" borderId="56" applyNumberFormat="0" applyFont="0" applyAlignment="0" applyProtection="0">
      <alignment vertical="center"/>
    </xf>
    <xf numFmtId="0" fontId="47" fillId="36" borderId="54" applyNumberFormat="0" applyAlignment="0" applyProtection="0">
      <alignment vertical="center"/>
    </xf>
    <xf numFmtId="0" fontId="60" fillId="28" borderId="54" applyNumberFormat="0" applyAlignment="0" applyProtection="0">
      <alignment vertical="center"/>
    </xf>
    <xf numFmtId="0" fontId="61" fillId="36" borderId="57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1" fillId="36" borderId="57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47" fillId="36" borderId="54" applyNumberForma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60" fillId="28" borderId="54" applyNumberFormat="0" applyAlignment="0" applyProtection="0">
      <alignment vertical="center"/>
    </xf>
    <xf numFmtId="0" fontId="44" fillId="30" borderId="56" applyNumberFormat="0" applyFon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44" fillId="30" borderId="56" applyNumberFormat="0" applyFont="0" applyAlignment="0" applyProtection="0">
      <alignment vertical="center"/>
    </xf>
    <xf numFmtId="0" fontId="47" fillId="36" borderId="54" applyNumberFormat="0" applyAlignment="0" applyProtection="0">
      <alignment vertical="center"/>
    </xf>
    <xf numFmtId="0" fontId="60" fillId="28" borderId="54" applyNumberFormat="0" applyAlignment="0" applyProtection="0">
      <alignment vertical="center"/>
    </xf>
    <xf numFmtId="0" fontId="61" fillId="36" borderId="57" applyNumberFormat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44" fillId="30" borderId="60" applyNumberFormat="0" applyFont="0" applyAlignment="0" applyProtection="0">
      <alignment vertical="center"/>
    </xf>
    <xf numFmtId="0" fontId="47" fillId="36" borderId="58" applyNumberFormat="0" applyAlignment="0" applyProtection="0">
      <alignment vertical="center"/>
    </xf>
    <xf numFmtId="0" fontId="60" fillId="28" borderId="58" applyNumberFormat="0" applyAlignment="0" applyProtection="0">
      <alignment vertical="center"/>
    </xf>
    <xf numFmtId="0" fontId="61" fillId="36" borderId="61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61" fillId="36" borderId="61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47" fillId="36" borderId="58" applyNumberFormat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60" fillId="28" borderId="58" applyNumberFormat="0" applyAlignment="0" applyProtection="0">
      <alignment vertical="center"/>
    </xf>
    <xf numFmtId="0" fontId="44" fillId="30" borderId="60" applyNumberFormat="0" applyFont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44" fillId="30" borderId="60" applyNumberFormat="0" applyFont="0" applyAlignment="0" applyProtection="0">
      <alignment vertical="center"/>
    </xf>
    <xf numFmtId="0" fontId="47" fillId="36" borderId="58" applyNumberFormat="0" applyAlignment="0" applyProtection="0">
      <alignment vertical="center"/>
    </xf>
    <xf numFmtId="0" fontId="60" fillId="28" borderId="58" applyNumberFormat="0" applyAlignment="0" applyProtection="0">
      <alignment vertical="center"/>
    </xf>
    <xf numFmtId="0" fontId="61" fillId="36" borderId="61" applyNumberFormat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44" fillId="30" borderId="65" applyNumberFormat="0" applyFont="0" applyAlignment="0" applyProtection="0">
      <alignment vertical="center"/>
    </xf>
    <xf numFmtId="0" fontId="47" fillId="36" borderId="63" applyNumberFormat="0" applyAlignment="0" applyProtection="0">
      <alignment vertical="center"/>
    </xf>
    <xf numFmtId="0" fontId="60" fillId="28" borderId="63" applyNumberFormat="0" applyAlignment="0" applyProtection="0">
      <alignment vertical="center"/>
    </xf>
    <xf numFmtId="0" fontId="61" fillId="36" borderId="66" applyNumberForma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1" fillId="36" borderId="66" applyNumberForma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47" fillId="36" borderId="63" applyNumberFormat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60" fillId="28" borderId="63" applyNumberFormat="0" applyAlignment="0" applyProtection="0">
      <alignment vertical="center"/>
    </xf>
    <xf numFmtId="0" fontId="44" fillId="30" borderId="65" applyNumberFormat="0" applyFon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44" fillId="30" borderId="65" applyNumberFormat="0" applyFont="0" applyAlignment="0" applyProtection="0">
      <alignment vertical="center"/>
    </xf>
    <xf numFmtId="0" fontId="47" fillId="36" borderId="63" applyNumberFormat="0" applyAlignment="0" applyProtection="0">
      <alignment vertical="center"/>
    </xf>
    <xf numFmtId="0" fontId="60" fillId="28" borderId="63" applyNumberFormat="0" applyAlignment="0" applyProtection="0">
      <alignment vertical="center"/>
    </xf>
    <xf numFmtId="0" fontId="61" fillId="36" borderId="66" applyNumberFormat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</cellStyleXfs>
  <cellXfs count="281">
    <xf numFmtId="0" fontId="0" fillId="0" borderId="0" xfId="0"/>
    <xf numFmtId="0" fontId="5" fillId="0" borderId="0" xfId="1" applyFont="1"/>
    <xf numFmtId="0" fontId="7" fillId="0" borderId="0" xfId="3" applyFont="1" applyAlignment="1">
      <alignment horizontal="right" vertical="center"/>
    </xf>
    <xf numFmtId="16" fontId="7" fillId="0" borderId="0" xfId="2" quotePrefix="1" applyNumberFormat="1" applyFont="1" applyAlignment="1">
      <alignment horizontal="center" vertical="center"/>
    </xf>
    <xf numFmtId="0" fontId="9" fillId="0" borderId="0" xfId="3" applyFont="1" applyAlignment="1">
      <alignment vertical="center"/>
    </xf>
    <xf numFmtId="0" fontId="11" fillId="0" borderId="0" xfId="1" applyFont="1" applyAlignment="1">
      <alignment horizontal="left"/>
    </xf>
    <xf numFmtId="0" fontId="12" fillId="0" borderId="0" xfId="1" applyFont="1" applyAlignment="1">
      <alignment wrapText="1"/>
    </xf>
    <xf numFmtId="0" fontId="17" fillId="0" borderId="0" xfId="1" applyFont="1" applyAlignment="1">
      <alignment horizontal="left"/>
    </xf>
    <xf numFmtId="0" fontId="18" fillId="2" borderId="0" xfId="1" applyFont="1" applyFill="1" applyAlignment="1">
      <alignment horizontal="center"/>
    </xf>
    <xf numFmtId="0" fontId="18" fillId="2" borderId="0" xfId="1" applyFont="1" applyFill="1" applyAlignment="1">
      <alignment horizontal="left"/>
    </xf>
    <xf numFmtId="0" fontId="13" fillId="0" borderId="0" xfId="1" applyFont="1"/>
    <xf numFmtId="167" fontId="3" fillId="5" borderId="0" xfId="4" applyNumberFormat="1" applyFont="1" applyFill="1" applyAlignment="1">
      <alignment horizontal="center" vertical="center"/>
    </xf>
    <xf numFmtId="16" fontId="19" fillId="4" borderId="0" xfId="4" applyNumberFormat="1" applyFont="1" applyFill="1" applyAlignment="1">
      <alignment horizontal="center" wrapText="1"/>
    </xf>
    <xf numFmtId="0" fontId="19" fillId="4" borderId="0" xfId="0" applyFont="1" applyFill="1" applyAlignment="1">
      <alignment horizontal="left" wrapText="1"/>
    </xf>
    <xf numFmtId="16" fontId="19" fillId="4" borderId="0" xfId="1" applyNumberFormat="1" applyFont="1" applyFill="1" applyAlignment="1">
      <alignment horizontal="center"/>
    </xf>
    <xf numFmtId="16" fontId="19" fillId="4" borderId="0" xfId="1" quotePrefix="1" applyNumberFormat="1" applyFont="1" applyFill="1" applyAlignment="1">
      <alignment horizontal="center"/>
    </xf>
    <xf numFmtId="0" fontId="8" fillId="5" borderId="0" xfId="3" applyFont="1" applyFill="1" applyAlignment="1">
      <alignment vertical="center"/>
    </xf>
    <xf numFmtId="1" fontId="22" fillId="0" borderId="0" xfId="2" applyNumberFormat="1" applyFont="1" applyAlignment="1">
      <alignment horizontal="left" vertical="center"/>
    </xf>
    <xf numFmtId="0" fontId="23" fillId="0" borderId="0" xfId="1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horizontal="left"/>
    </xf>
    <xf numFmtId="0" fontId="4" fillId="5" borderId="0" xfId="3" applyFont="1" applyFill="1" applyAlignment="1">
      <alignment vertical="center"/>
    </xf>
    <xf numFmtId="16" fontId="25" fillId="0" borderId="0" xfId="2" quotePrefix="1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6" fontId="27" fillId="0" borderId="0" xfId="2" quotePrefix="1" applyNumberFormat="1" applyFont="1" applyAlignment="1">
      <alignment horizontal="center" vertical="center"/>
    </xf>
    <xf numFmtId="0" fontId="4" fillId="2" borderId="0" xfId="2" applyFont="1" applyFill="1" applyAlignment="1">
      <alignment vertical="center"/>
    </xf>
    <xf numFmtId="0" fontId="8" fillId="0" borderId="0" xfId="2" applyFont="1" applyAlignment="1">
      <alignment horizontal="left" vertical="center"/>
    </xf>
    <xf numFmtId="0" fontId="5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167" fontId="3" fillId="2" borderId="0" xfId="4" applyNumberFormat="1" applyFont="1" applyFill="1" applyAlignment="1">
      <alignment horizontal="center" vertical="center"/>
    </xf>
    <xf numFmtId="0" fontId="11" fillId="0" borderId="0" xfId="1" applyFont="1"/>
    <xf numFmtId="0" fontId="2" fillId="4" borderId="0" xfId="1" applyFont="1" applyFill="1"/>
    <xf numFmtId="0" fontId="2" fillId="0" borderId="0" xfId="1" applyFont="1"/>
    <xf numFmtId="0" fontId="14" fillId="4" borderId="0" xfId="1" applyFont="1" applyFill="1"/>
    <xf numFmtId="0" fontId="3" fillId="4" borderId="0" xfId="1" applyFont="1" applyFill="1"/>
    <xf numFmtId="0" fontId="21" fillId="4" borderId="0" xfId="1" applyFont="1" applyFill="1"/>
    <xf numFmtId="0" fontId="70" fillId="5" borderId="9" xfId="0" applyFont="1" applyFill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/>
    </xf>
    <xf numFmtId="0" fontId="18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horizontal="left" vertical="center"/>
    </xf>
    <xf numFmtId="0" fontId="13" fillId="0" borderId="0" xfId="1" applyFont="1" applyAlignment="1">
      <alignment vertical="center"/>
    </xf>
    <xf numFmtId="0" fontId="2" fillId="4" borderId="0" xfId="1" applyFont="1" applyFill="1" applyAlignment="1">
      <alignment vertical="center"/>
    </xf>
    <xf numFmtId="0" fontId="2" fillId="4" borderId="0" xfId="1" applyFont="1" applyFill="1" applyAlignment="1">
      <alignment horizontal="right" vertical="center"/>
    </xf>
    <xf numFmtId="0" fontId="2" fillId="4" borderId="0" xfId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/>
    </xf>
    <xf numFmtId="0" fontId="28" fillId="4" borderId="0" xfId="4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6" fontId="29" fillId="0" borderId="0" xfId="4" applyNumberFormat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 wrapText="1"/>
    </xf>
    <xf numFmtId="16" fontId="5" fillId="0" borderId="0" xfId="1" applyNumberFormat="1" applyFont="1" applyAlignment="1">
      <alignment horizontal="center" vertical="center"/>
    </xf>
    <xf numFmtId="16" fontId="19" fillId="4" borderId="0" xfId="4" applyNumberFormat="1" applyFont="1" applyFill="1" applyAlignment="1">
      <alignment horizontal="center"/>
    </xf>
    <xf numFmtId="0" fontId="71" fillId="50" borderId="0" xfId="2" applyFont="1" applyFill="1" applyAlignment="1">
      <alignment vertical="center"/>
    </xf>
    <xf numFmtId="0" fontId="13" fillId="50" borderId="0" xfId="1" applyFont="1" applyFill="1" applyAlignment="1">
      <alignment horizontal="left"/>
    </xf>
    <xf numFmtId="0" fontId="13" fillId="50" borderId="0" xfId="1" applyFont="1" applyFill="1" applyAlignment="1">
      <alignment horizontal="right"/>
    </xf>
    <xf numFmtId="0" fontId="13" fillId="50" borderId="0" xfId="1" applyFont="1" applyFill="1" applyAlignment="1">
      <alignment horizontal="center"/>
    </xf>
    <xf numFmtId="166" fontId="2" fillId="5" borderId="28" xfId="4" applyNumberFormat="1" applyFont="1" applyFill="1" applyBorder="1" applyAlignment="1">
      <alignment horizontal="center" vertical="center"/>
    </xf>
    <xf numFmtId="165" fontId="2" fillId="5" borderId="28" xfId="0" applyNumberFormat="1" applyFont="1" applyFill="1" applyBorder="1" applyAlignment="1">
      <alignment horizontal="center" vertical="center"/>
    </xf>
    <xf numFmtId="167" fontId="2" fillId="5" borderId="28" xfId="4" applyNumberFormat="1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/>
    </xf>
    <xf numFmtId="16" fontId="2" fillId="4" borderId="28" xfId="1" applyNumberFormat="1" applyFont="1" applyFill="1" applyBorder="1" applyAlignment="1">
      <alignment horizontal="left" vertical="center"/>
    </xf>
    <xf numFmtId="16" fontId="2" fillId="4" borderId="28" xfId="1" quotePrefix="1" applyNumberFormat="1" applyFont="1" applyFill="1" applyBorder="1" applyAlignment="1">
      <alignment horizontal="left" vertical="center"/>
    </xf>
    <xf numFmtId="0" fontId="13" fillId="50" borderId="0" xfId="1" applyFont="1" applyFill="1" applyAlignment="1">
      <alignment horizontal="left" vertical="center"/>
    </xf>
    <xf numFmtId="0" fontId="13" fillId="50" borderId="0" xfId="1" applyFont="1" applyFill="1" applyAlignment="1">
      <alignment horizontal="right" vertical="center"/>
    </xf>
    <xf numFmtId="167" fontId="2" fillId="5" borderId="0" xfId="4" applyNumberFormat="1" applyFont="1" applyFill="1" applyAlignment="1">
      <alignment horizontal="center" vertical="center"/>
    </xf>
    <xf numFmtId="16" fontId="2" fillId="4" borderId="0" xfId="1" applyNumberFormat="1" applyFont="1" applyFill="1" applyAlignment="1">
      <alignment horizontal="left" vertical="center"/>
    </xf>
    <xf numFmtId="0" fontId="13" fillId="50" borderId="0" xfId="1" applyFont="1" applyFill="1" applyAlignment="1">
      <alignment horizontal="center" vertical="center"/>
    </xf>
    <xf numFmtId="16" fontId="3" fillId="4" borderId="7" xfId="1" applyNumberFormat="1" applyFont="1" applyFill="1" applyBorder="1" applyAlignment="1">
      <alignment horizontal="center"/>
    </xf>
    <xf numFmtId="0" fontId="2" fillId="50" borderId="28" xfId="1" applyFont="1" applyFill="1" applyBorder="1" applyAlignment="1">
      <alignment horizontal="center" vertical="center"/>
    </xf>
    <xf numFmtId="167" fontId="3" fillId="5" borderId="0" xfId="4" applyNumberFormat="1" applyFont="1" applyFill="1" applyAlignment="1">
      <alignment vertical="center"/>
    </xf>
    <xf numFmtId="166" fontId="3" fillId="5" borderId="0" xfId="4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7" fontId="20" fillId="51" borderId="0" xfId="4" applyNumberFormat="1" applyFont="1" applyFill="1" applyAlignment="1">
      <alignment vertical="center"/>
    </xf>
    <xf numFmtId="166" fontId="20" fillId="51" borderId="0" xfId="4" applyNumberFormat="1" applyFont="1" applyFill="1" applyAlignment="1">
      <alignment horizontal="center" vertical="center"/>
    </xf>
    <xf numFmtId="165" fontId="20" fillId="5" borderId="0" xfId="0" applyNumberFormat="1" applyFont="1" applyFill="1" applyAlignment="1">
      <alignment horizontal="center" vertical="center"/>
    </xf>
    <xf numFmtId="0" fontId="14" fillId="4" borderId="6" xfId="4" applyFont="1" applyFill="1" applyBorder="1" applyAlignment="1">
      <alignment horizontal="left"/>
    </xf>
    <xf numFmtId="16" fontId="14" fillId="4" borderId="6" xfId="4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14" fillId="4" borderId="6" xfId="4" applyFont="1" applyFill="1" applyBorder="1" applyAlignment="1">
      <alignment horizontal="left" wrapText="1"/>
    </xf>
    <xf numFmtId="0" fontId="21" fillId="4" borderId="34" xfId="0" applyFont="1" applyFill="1" applyBorder="1" applyAlignment="1">
      <alignment horizontal="left" wrapText="1"/>
    </xf>
    <xf numFmtId="16" fontId="21" fillId="4" borderId="34" xfId="1" applyNumberFormat="1" applyFont="1" applyFill="1" applyBorder="1" applyAlignment="1">
      <alignment horizontal="center"/>
    </xf>
    <xf numFmtId="0" fontId="3" fillId="4" borderId="7" xfId="4" applyFont="1" applyFill="1" applyBorder="1" applyAlignment="1">
      <alignment horizontal="left" wrapText="1"/>
    </xf>
    <xf numFmtId="0" fontId="3" fillId="4" borderId="7" xfId="4" applyFont="1" applyFill="1" applyBorder="1" applyAlignment="1">
      <alignment horizontal="left"/>
    </xf>
    <xf numFmtId="0" fontId="11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 wrapText="1"/>
    </xf>
    <xf numFmtId="165" fontId="2" fillId="50" borderId="28" xfId="0" applyNumberFormat="1" applyFont="1" applyFill="1" applyBorder="1" applyAlignment="1">
      <alignment horizontal="center" vertical="center"/>
    </xf>
    <xf numFmtId="166" fontId="3" fillId="5" borderId="8" xfId="4" applyNumberFormat="1" applyFont="1" applyFill="1" applyBorder="1" applyAlignment="1">
      <alignment horizontal="center" vertical="center"/>
    </xf>
    <xf numFmtId="165" fontId="3" fillId="5" borderId="8" xfId="0" applyNumberFormat="1" applyFont="1" applyFill="1" applyBorder="1" applyAlignment="1">
      <alignment horizontal="center" vertical="center"/>
    </xf>
    <xf numFmtId="165" fontId="3" fillId="5" borderId="5" xfId="0" applyNumberFormat="1" applyFont="1" applyFill="1" applyBorder="1" applyAlignment="1">
      <alignment horizontal="center" vertical="center"/>
    </xf>
    <xf numFmtId="166" fontId="3" fillId="5" borderId="5" xfId="4" applyNumberFormat="1" applyFont="1" applyFill="1" applyBorder="1" applyAlignment="1">
      <alignment horizontal="center" vertical="center"/>
    </xf>
    <xf numFmtId="167" fontId="3" fillId="5" borderId="4" xfId="4" applyNumberFormat="1" applyFont="1" applyFill="1" applyBorder="1" applyAlignment="1">
      <alignment vertical="center"/>
    </xf>
    <xf numFmtId="165" fontId="20" fillId="5" borderId="5" xfId="0" applyNumberFormat="1" applyFont="1" applyFill="1" applyBorder="1" applyAlignment="1">
      <alignment horizontal="center" vertical="center"/>
    </xf>
    <xf numFmtId="16" fontId="14" fillId="4" borderId="6" xfId="1" quotePrefix="1" applyNumberFormat="1" applyFont="1" applyFill="1" applyBorder="1" applyAlignment="1">
      <alignment horizontal="center"/>
    </xf>
    <xf numFmtId="16" fontId="3" fillId="4" borderId="7" xfId="1" quotePrefix="1" applyNumberFormat="1" applyFont="1" applyFill="1" applyBorder="1" applyAlignment="1">
      <alignment horizontal="center"/>
    </xf>
    <xf numFmtId="166" fontId="20" fillId="51" borderId="5" xfId="4" applyNumberFormat="1" applyFont="1" applyFill="1" applyBorder="1" applyAlignment="1">
      <alignment horizontal="center" vertical="center"/>
    </xf>
    <xf numFmtId="165" fontId="3" fillId="51" borderId="8" xfId="0" applyNumberFormat="1" applyFont="1" applyFill="1" applyBorder="1" applyAlignment="1">
      <alignment horizontal="center" vertical="center"/>
    </xf>
    <xf numFmtId="167" fontId="3" fillId="51" borderId="8" xfId="4" applyNumberFormat="1" applyFont="1" applyFill="1" applyBorder="1" applyAlignment="1">
      <alignment vertical="center"/>
    </xf>
    <xf numFmtId="166" fontId="3" fillId="51" borderId="8" xfId="4" applyNumberFormat="1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left" wrapText="1"/>
    </xf>
    <xf numFmtId="0" fontId="16" fillId="4" borderId="7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 wrapText="1"/>
    </xf>
    <xf numFmtId="170" fontId="18" fillId="2" borderId="0" xfId="1" applyNumberFormat="1" applyFont="1" applyFill="1" applyAlignment="1">
      <alignment horizontal="center" vertical="center"/>
    </xf>
    <xf numFmtId="0" fontId="14" fillId="4" borderId="0" xfId="1" applyFont="1" applyFill="1" applyAlignment="1">
      <alignment vertical="center"/>
    </xf>
    <xf numFmtId="0" fontId="3" fillId="4" borderId="6" xfId="0" applyFont="1" applyFill="1" applyBorder="1" applyAlignment="1">
      <alignment horizontal="left" vertical="center" wrapText="1"/>
    </xf>
    <xf numFmtId="170" fontId="3" fillId="4" borderId="6" xfId="1" applyNumberFormat="1" applyFont="1" applyFill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73" fillId="4" borderId="6" xfId="0" applyFont="1" applyFill="1" applyBorder="1" applyAlignment="1">
      <alignment horizontal="left" vertical="center"/>
    </xf>
    <xf numFmtId="0" fontId="73" fillId="4" borderId="6" xfId="0" applyFont="1" applyFill="1" applyBorder="1" applyAlignment="1">
      <alignment horizontal="left" vertical="center" wrapText="1"/>
    </xf>
    <xf numFmtId="170" fontId="73" fillId="4" borderId="6" xfId="1" applyNumberFormat="1" applyFont="1" applyFill="1" applyBorder="1" applyAlignment="1">
      <alignment horizontal="center" vertical="center"/>
    </xf>
    <xf numFmtId="0" fontId="73" fillId="4" borderId="0" xfId="1" applyFont="1" applyFill="1" applyAlignment="1">
      <alignment vertical="center"/>
    </xf>
    <xf numFmtId="0" fontId="67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2" fillId="4" borderId="3" xfId="1" applyFont="1" applyFill="1" applyBorder="1" applyAlignment="1">
      <alignment vertical="center"/>
    </xf>
    <xf numFmtId="0" fontId="2" fillId="4" borderId="8" xfId="1" applyFont="1" applyFill="1" applyBorder="1" applyAlignment="1">
      <alignment vertical="center"/>
    </xf>
    <xf numFmtId="170" fontId="16" fillId="4" borderId="7" xfId="1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70" fontId="16" fillId="4" borderId="0" xfId="1" applyNumberFormat="1" applyFont="1" applyFill="1" applyAlignment="1">
      <alignment horizontal="center" vertical="center"/>
    </xf>
    <xf numFmtId="16" fontId="16" fillId="4" borderId="0" xfId="1" quotePrefix="1" applyNumberFormat="1" applyFont="1" applyFill="1" applyAlignment="1">
      <alignment horizontal="center" vertical="center"/>
    </xf>
    <xf numFmtId="170" fontId="5" fillId="0" borderId="0" xfId="1" applyNumberFormat="1" applyFont="1" applyAlignment="1">
      <alignment horizontal="center" vertical="center"/>
    </xf>
    <xf numFmtId="170" fontId="13" fillId="0" borderId="0" xfId="1" applyNumberFormat="1" applyFont="1" applyAlignment="1">
      <alignment horizontal="center" vertical="center"/>
    </xf>
    <xf numFmtId="167" fontId="3" fillId="5" borderId="1" xfId="4" applyNumberFormat="1" applyFont="1" applyFill="1" applyBorder="1" applyAlignment="1">
      <alignment vertical="center"/>
    </xf>
    <xf numFmtId="167" fontId="20" fillId="51" borderId="4" xfId="4" applyNumberFormat="1" applyFont="1" applyFill="1" applyBorder="1" applyAlignment="1">
      <alignment vertical="center"/>
    </xf>
    <xf numFmtId="167" fontId="3" fillId="5" borderId="67" xfId="4" applyNumberFormat="1" applyFont="1" applyFill="1" applyBorder="1" applyAlignment="1">
      <alignment horizontal="center" vertical="center"/>
    </xf>
    <xf numFmtId="0" fontId="3" fillId="3" borderId="67" xfId="1" applyFont="1" applyFill="1" applyBorder="1" applyAlignment="1">
      <alignment horizontal="center" vertical="center"/>
    </xf>
    <xf numFmtId="0" fontId="3" fillId="3" borderId="67" xfId="1" applyFont="1" applyFill="1" applyBorder="1" applyAlignment="1">
      <alignment horizontal="center" vertical="center" wrapText="1"/>
    </xf>
    <xf numFmtId="167" fontId="75" fillId="5" borderId="67" xfId="4" applyNumberFormat="1" applyFont="1" applyFill="1" applyBorder="1" applyAlignment="1">
      <alignment horizontal="center" vertical="center"/>
    </xf>
    <xf numFmtId="0" fontId="76" fillId="5" borderId="0" xfId="3" applyFont="1" applyFill="1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16" fontId="16" fillId="4" borderId="0" xfId="1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79" fillId="52" borderId="0" xfId="2" applyFont="1" applyFill="1" applyAlignment="1">
      <alignment vertical="center"/>
    </xf>
    <xf numFmtId="0" fontId="80" fillId="0" borderId="0" xfId="1" applyFont="1"/>
    <xf numFmtId="0" fontId="1" fillId="0" borderId="0" xfId="1"/>
    <xf numFmtId="0" fontId="14" fillId="0" borderId="0" xfId="1" applyFont="1"/>
    <xf numFmtId="0" fontId="81" fillId="0" borderId="0" xfId="1" applyFont="1"/>
    <xf numFmtId="0" fontId="82" fillId="0" borderId="0" xfId="222" applyFont="1" applyFill="1" applyAlignment="1" applyProtection="1"/>
    <xf numFmtId="0" fontId="83" fillId="0" borderId="0" xfId="1" applyFont="1"/>
    <xf numFmtId="0" fontId="1" fillId="0" borderId="0" xfId="0" applyFont="1"/>
    <xf numFmtId="0" fontId="84" fillId="0" borderId="0" xfId="0" applyFont="1"/>
    <xf numFmtId="0" fontId="87" fillId="0" borderId="0" xfId="1" applyFont="1" applyAlignment="1">
      <alignment horizontal="right"/>
    </xf>
    <xf numFmtId="176" fontId="87" fillId="0" borderId="0" xfId="1" applyNumberFormat="1" applyFont="1" applyAlignment="1">
      <alignment horizontal="left"/>
    </xf>
    <xf numFmtId="0" fontId="16" fillId="4" borderId="27" xfId="0" applyFont="1" applyFill="1" applyBorder="1" applyAlignment="1">
      <alignment horizontal="left" vertical="center"/>
    </xf>
    <xf numFmtId="165" fontId="20" fillId="5" borderId="68" xfId="0" applyNumberFormat="1" applyFont="1" applyFill="1" applyBorder="1" applyAlignment="1">
      <alignment horizontal="center" vertical="center"/>
    </xf>
    <xf numFmtId="167" fontId="20" fillId="51" borderId="68" xfId="4" applyNumberFormat="1" applyFont="1" applyFill="1" applyBorder="1" applyAlignment="1">
      <alignment vertical="center"/>
    </xf>
    <xf numFmtId="166" fontId="20" fillId="51" borderId="68" xfId="4" applyNumberFormat="1" applyFont="1" applyFill="1" applyBorder="1" applyAlignment="1">
      <alignment horizontal="center" vertical="center"/>
    </xf>
    <xf numFmtId="16" fontId="21" fillId="4" borderId="70" xfId="1" quotePrefix="1" applyNumberFormat="1" applyFont="1" applyFill="1" applyBorder="1" applyAlignment="1">
      <alignment horizontal="center"/>
    </xf>
    <xf numFmtId="0" fontId="3" fillId="3" borderId="71" xfId="1" applyFont="1" applyFill="1" applyBorder="1" applyAlignment="1">
      <alignment horizontal="center" vertical="center"/>
    </xf>
    <xf numFmtId="2" fontId="13" fillId="0" borderId="0" xfId="1" applyNumberFormat="1" applyFont="1" applyAlignment="1">
      <alignment horizontal="left"/>
    </xf>
    <xf numFmtId="0" fontId="3" fillId="4" borderId="6" xfId="0" applyFont="1" applyFill="1" applyBorder="1" applyAlignment="1">
      <alignment horizontal="left" vertical="center"/>
    </xf>
    <xf numFmtId="0" fontId="21" fillId="4" borderId="70" xfId="0" applyFont="1" applyFill="1" applyBorder="1" applyAlignment="1">
      <alignment horizontal="left" vertical="center"/>
    </xf>
    <xf numFmtId="16" fontId="21" fillId="4" borderId="70" xfId="1" applyNumberFormat="1" applyFont="1" applyFill="1" applyBorder="1" applyAlignment="1">
      <alignment horizontal="center" vertical="center"/>
    </xf>
    <xf numFmtId="165" fontId="20" fillId="5" borderId="72" xfId="0" applyNumberFormat="1" applyFont="1" applyFill="1" applyBorder="1" applyAlignment="1">
      <alignment horizontal="center" vertical="center"/>
    </xf>
    <xf numFmtId="16" fontId="14" fillId="4" borderId="6" xfId="1" applyNumberFormat="1" applyFont="1" applyFill="1" applyBorder="1" applyAlignment="1">
      <alignment horizontal="center"/>
    </xf>
    <xf numFmtId="16" fontId="73" fillId="4" borderId="6" xfId="1" quotePrefix="1" applyNumberFormat="1" applyFont="1" applyFill="1" applyBorder="1" applyAlignment="1">
      <alignment horizontal="center"/>
    </xf>
    <xf numFmtId="16" fontId="16" fillId="4" borderId="6" xfId="1" quotePrefix="1" applyNumberFormat="1" applyFont="1" applyFill="1" applyBorder="1" applyAlignment="1">
      <alignment horizontal="center"/>
    </xf>
    <xf numFmtId="16" fontId="16" fillId="4" borderId="7" xfId="1" quotePrefix="1" applyNumberFormat="1" applyFont="1" applyFill="1" applyBorder="1" applyAlignment="1">
      <alignment horizontal="center"/>
    </xf>
    <xf numFmtId="0" fontId="3" fillId="53" borderId="73" xfId="0" applyFont="1" applyFill="1" applyBorder="1" applyAlignment="1">
      <alignment horizontal="center" vertical="center"/>
    </xf>
    <xf numFmtId="0" fontId="78" fillId="0" borderId="73" xfId="557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78" fillId="0" borderId="73" xfId="0" applyFont="1" applyBorder="1" applyAlignment="1">
      <alignment vertical="center"/>
    </xf>
    <xf numFmtId="167" fontId="20" fillId="5" borderId="75" xfId="4" applyNumberFormat="1" applyFont="1" applyFill="1" applyBorder="1" applyAlignment="1">
      <alignment vertical="center"/>
    </xf>
    <xf numFmtId="166" fontId="20" fillId="5" borderId="76" xfId="4" applyNumberFormat="1" applyFont="1" applyFill="1" applyBorder="1" applyAlignment="1">
      <alignment horizontal="center" vertical="center"/>
    </xf>
    <xf numFmtId="165" fontId="20" fillId="5" borderId="76" xfId="0" applyNumberFormat="1" applyFont="1" applyFill="1" applyBorder="1" applyAlignment="1">
      <alignment horizontal="center" vertical="center"/>
    </xf>
    <xf numFmtId="0" fontId="21" fillId="4" borderId="77" xfId="4" applyFont="1" applyFill="1" applyBorder="1" applyAlignment="1">
      <alignment horizontal="left"/>
    </xf>
    <xf numFmtId="0" fontId="21" fillId="4" borderId="77" xfId="4" applyFont="1" applyFill="1" applyBorder="1" applyAlignment="1">
      <alignment horizontal="left" wrapText="1"/>
    </xf>
    <xf numFmtId="16" fontId="21" fillId="4" borderId="77" xfId="4" applyNumberFormat="1" applyFont="1" applyFill="1" applyBorder="1" applyAlignment="1">
      <alignment horizontal="center"/>
    </xf>
    <xf numFmtId="16" fontId="21" fillId="4" borderId="77" xfId="1" quotePrefix="1" applyNumberFormat="1" applyFont="1" applyFill="1" applyBorder="1" applyAlignment="1">
      <alignment horizontal="center"/>
    </xf>
    <xf numFmtId="0" fontId="21" fillId="4" borderId="77" xfId="0" applyFont="1" applyFill="1" applyBorder="1" applyAlignment="1">
      <alignment horizontal="left" wrapText="1"/>
    </xf>
    <xf numFmtId="16" fontId="21" fillId="4" borderId="77" xfId="1" applyNumberFormat="1" applyFont="1" applyFill="1" applyBorder="1" applyAlignment="1">
      <alignment horizontal="center"/>
    </xf>
    <xf numFmtId="0" fontId="3" fillId="3" borderId="74" xfId="1" applyFont="1" applyFill="1" applyBorder="1" applyAlignment="1">
      <alignment horizontal="center" vertical="center" wrapText="1"/>
    </xf>
    <xf numFmtId="0" fontId="3" fillId="3" borderId="74" xfId="1" applyFont="1" applyFill="1" applyBorder="1" applyAlignment="1">
      <alignment horizontal="center" vertical="center"/>
    </xf>
    <xf numFmtId="170" fontId="3" fillId="3" borderId="74" xfId="1" applyNumberFormat="1" applyFont="1" applyFill="1" applyBorder="1" applyAlignment="1">
      <alignment horizontal="center" vertical="center" wrapText="1"/>
    </xf>
    <xf numFmtId="167" fontId="20" fillId="51" borderId="76" xfId="4" applyNumberFormat="1" applyFont="1" applyFill="1" applyBorder="1" applyAlignment="1">
      <alignment vertical="center"/>
    </xf>
    <xf numFmtId="166" fontId="20" fillId="51" borderId="76" xfId="4" applyNumberFormat="1" applyFont="1" applyFill="1" applyBorder="1" applyAlignment="1">
      <alignment horizontal="center" vertical="center"/>
    </xf>
    <xf numFmtId="0" fontId="2" fillId="4" borderId="76" xfId="1" applyFont="1" applyFill="1" applyBorder="1" applyAlignment="1">
      <alignment vertical="center"/>
    </xf>
    <xf numFmtId="0" fontId="14" fillId="4" borderId="78" xfId="0" applyFont="1" applyFill="1" applyBorder="1" applyAlignment="1">
      <alignment horizontal="left" vertical="center" wrapText="1"/>
    </xf>
    <xf numFmtId="170" fontId="14" fillId="4" borderId="78" xfId="1" applyNumberFormat="1" applyFont="1" applyFill="1" applyBorder="1" applyAlignment="1">
      <alignment horizontal="center" vertical="center"/>
    </xf>
    <xf numFmtId="16" fontId="14" fillId="4" borderId="78" xfId="1" applyNumberFormat="1" applyFont="1" applyFill="1" applyBorder="1" applyAlignment="1">
      <alignment horizontal="center"/>
    </xf>
    <xf numFmtId="16" fontId="14" fillId="4" borderId="78" xfId="1" quotePrefix="1" applyNumberFormat="1" applyFont="1" applyFill="1" applyBorder="1" applyAlignment="1">
      <alignment horizontal="center"/>
    </xf>
    <xf numFmtId="0" fontId="14" fillId="4" borderId="78" xfId="0" applyFont="1" applyFill="1" applyBorder="1" applyAlignment="1">
      <alignment horizontal="left" vertical="center"/>
    </xf>
    <xf numFmtId="0" fontId="14" fillId="4" borderId="79" xfId="0" applyFont="1" applyFill="1" applyBorder="1" applyAlignment="1">
      <alignment horizontal="left" vertical="center"/>
    </xf>
    <xf numFmtId="166" fontId="75" fillId="5" borderId="81" xfId="4" applyNumberFormat="1" applyFont="1" applyFill="1" applyBorder="1" applyAlignment="1">
      <alignment horizontal="center" vertical="center"/>
    </xf>
    <xf numFmtId="165" fontId="75" fillId="5" borderId="81" xfId="0" applyNumberFormat="1" applyFont="1" applyFill="1" applyBorder="1" applyAlignment="1">
      <alignment horizontal="center" vertical="center"/>
    </xf>
    <xf numFmtId="167" fontId="20" fillId="5" borderId="4" xfId="4" applyNumberFormat="1" applyFont="1" applyFill="1" applyBorder="1" applyAlignment="1">
      <alignment vertical="center"/>
    </xf>
    <xf numFmtId="166" fontId="20" fillId="5" borderId="5" xfId="4" applyNumberFormat="1" applyFont="1" applyFill="1" applyBorder="1" applyAlignment="1">
      <alignment horizontal="center" vertical="center"/>
    </xf>
    <xf numFmtId="165" fontId="3" fillId="5" borderId="84" xfId="0" applyNumberFormat="1" applyFont="1" applyFill="1" applyBorder="1" applyAlignment="1">
      <alignment horizontal="center" vertical="center"/>
    </xf>
    <xf numFmtId="0" fontId="78" fillId="0" borderId="73" xfId="558" applyFont="1" applyBorder="1" applyAlignment="1">
      <alignment vertical="center"/>
    </xf>
    <xf numFmtId="0" fontId="78" fillId="0" borderId="84" xfId="557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3" fillId="4" borderId="34" xfId="0" applyFont="1" applyFill="1" applyBorder="1" applyAlignment="1">
      <alignment horizontal="left" vertical="center" wrapText="1"/>
    </xf>
    <xf numFmtId="170" fontId="3" fillId="4" borderId="34" xfId="1" applyNumberFormat="1" applyFont="1" applyFill="1" applyBorder="1" applyAlignment="1">
      <alignment horizontal="center" vertical="center"/>
    </xf>
    <xf numFmtId="16" fontId="14" fillId="4" borderId="34" xfId="1" applyNumberFormat="1" applyFont="1" applyFill="1" applyBorder="1" applyAlignment="1">
      <alignment horizontal="center"/>
    </xf>
    <xf numFmtId="16" fontId="14" fillId="4" borderId="34" xfId="1" quotePrefix="1" applyNumberFormat="1" applyFont="1" applyFill="1" applyBorder="1" applyAlignment="1">
      <alignment horizontal="center"/>
    </xf>
    <xf numFmtId="0" fontId="14" fillId="4" borderId="86" xfId="0" applyFont="1" applyFill="1" applyBorder="1" applyAlignment="1">
      <alignment horizontal="left" vertical="center" wrapText="1"/>
    </xf>
    <xf numFmtId="0" fontId="14" fillId="4" borderId="87" xfId="0" applyFont="1" applyFill="1" applyBorder="1" applyAlignment="1">
      <alignment horizontal="left" vertical="center" wrapText="1"/>
    </xf>
    <xf numFmtId="170" fontId="14" fillId="4" borderId="87" xfId="1" applyNumberFormat="1" applyFont="1" applyFill="1" applyBorder="1" applyAlignment="1">
      <alignment horizontal="center" vertical="center"/>
    </xf>
    <xf numFmtId="16" fontId="14" fillId="4" borderId="87" xfId="1" applyNumberFormat="1" applyFont="1" applyFill="1" applyBorder="1" applyAlignment="1">
      <alignment horizontal="center"/>
    </xf>
    <xf numFmtId="16" fontId="14" fillId="4" borderId="87" xfId="1" quotePrefix="1" applyNumberFormat="1" applyFont="1" applyFill="1" applyBorder="1" applyAlignment="1">
      <alignment horizontal="center"/>
    </xf>
    <xf numFmtId="16" fontId="14" fillId="4" borderId="88" xfId="1" applyNumberFormat="1" applyFont="1" applyFill="1" applyBorder="1" applyAlignment="1">
      <alignment horizontal="center"/>
    </xf>
    <xf numFmtId="0" fontId="3" fillId="4" borderId="89" xfId="0" applyFont="1" applyFill="1" applyBorder="1" applyAlignment="1">
      <alignment horizontal="left" vertical="center" wrapText="1"/>
    </xf>
    <xf numFmtId="0" fontId="2" fillId="0" borderId="90" xfId="558" applyFont="1" applyBorder="1" applyAlignment="1">
      <alignment vertical="center"/>
    </xf>
    <xf numFmtId="0" fontId="2" fillId="0" borderId="90" xfId="557" applyFont="1" applyBorder="1" applyAlignment="1">
      <alignment vertical="center"/>
    </xf>
    <xf numFmtId="0" fontId="2" fillId="0" borderId="73" xfId="0" applyFont="1" applyBorder="1" applyAlignment="1">
      <alignment horizontal="left" vertical="center"/>
    </xf>
    <xf numFmtId="0" fontId="2" fillId="0" borderId="73" xfId="0" applyFont="1" applyBorder="1" applyAlignment="1">
      <alignment vertical="center"/>
    </xf>
    <xf numFmtId="0" fontId="85" fillId="0" borderId="69" xfId="1" applyFont="1" applyBorder="1" applyAlignment="1">
      <alignment horizontal="center" vertical="center"/>
    </xf>
    <xf numFmtId="0" fontId="85" fillId="0" borderId="0" xfId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2" fillId="0" borderId="90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0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3" fillId="3" borderId="35" xfId="1" applyFont="1" applyFill="1" applyBorder="1" applyAlignment="1">
      <alignment horizontal="center" vertical="center" wrapText="1"/>
    </xf>
    <xf numFmtId="0" fontId="3" fillId="3" borderId="36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0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/>
    </xf>
    <xf numFmtId="0" fontId="3" fillId="3" borderId="36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3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30" xfId="1" applyFont="1" applyFill="1" applyBorder="1" applyAlignment="1">
      <alignment horizontal="center" vertical="center"/>
    </xf>
    <xf numFmtId="0" fontId="3" fillId="3" borderId="29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3" fillId="3" borderId="28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3" borderId="74" xfId="1" applyFont="1" applyFill="1" applyBorder="1" applyAlignment="1">
      <alignment horizontal="center" vertical="center" wrapText="1"/>
    </xf>
    <xf numFmtId="0" fontId="3" fillId="3" borderId="74" xfId="1" applyFont="1" applyFill="1" applyBorder="1" applyAlignment="1">
      <alignment horizontal="center" vertical="center"/>
    </xf>
    <xf numFmtId="170" fontId="3" fillId="3" borderId="74" xfId="1" applyNumberFormat="1" applyFont="1" applyFill="1" applyBorder="1" applyAlignment="1">
      <alignment horizontal="center" vertical="center" wrapText="1"/>
    </xf>
    <xf numFmtId="170" fontId="3" fillId="3" borderId="74" xfId="1" applyNumberFormat="1" applyFont="1" applyFill="1" applyBorder="1" applyAlignment="1">
      <alignment horizontal="center" vertical="center"/>
    </xf>
    <xf numFmtId="16" fontId="74" fillId="4" borderId="62" xfId="1" applyNumberFormat="1" applyFont="1" applyFill="1" applyBorder="1" applyAlignment="1">
      <alignment horizontal="center" vertical="center"/>
    </xf>
    <xf numFmtId="16" fontId="74" fillId="4" borderId="8" xfId="1" applyNumberFormat="1" applyFont="1" applyFill="1" applyBorder="1" applyAlignment="1">
      <alignment horizontal="center" vertical="center"/>
    </xf>
    <xf numFmtId="16" fontId="74" fillId="4" borderId="62" xfId="1" quotePrefix="1" applyNumberFormat="1" applyFont="1" applyFill="1" applyBorder="1" applyAlignment="1">
      <alignment horizontal="center" vertical="center"/>
    </xf>
    <xf numFmtId="16" fontId="74" fillId="4" borderId="8" xfId="1" quotePrefix="1" applyNumberFormat="1" applyFont="1" applyFill="1" applyBorder="1" applyAlignment="1">
      <alignment horizontal="center" vertical="center"/>
    </xf>
    <xf numFmtId="0" fontId="74" fillId="4" borderId="82" xfId="0" applyFont="1" applyFill="1" applyBorder="1" applyAlignment="1">
      <alignment horizontal="center" vertical="center" wrapText="1"/>
    </xf>
    <xf numFmtId="0" fontId="74" fillId="4" borderId="83" xfId="0" applyFont="1" applyFill="1" applyBorder="1" applyAlignment="1">
      <alignment horizontal="center" vertical="center" wrapText="1"/>
    </xf>
    <xf numFmtId="0" fontId="74" fillId="4" borderId="1" xfId="0" applyFont="1" applyFill="1" applyBorder="1" applyAlignment="1">
      <alignment horizontal="center" vertical="center" wrapText="1"/>
    </xf>
    <xf numFmtId="0" fontId="74" fillId="4" borderId="3" xfId="0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/>
    </xf>
    <xf numFmtId="16" fontId="74" fillId="4" borderId="0" xfId="1" quotePrefix="1" applyNumberFormat="1" applyFont="1" applyFill="1" applyAlignment="1">
      <alignment horizontal="center" vertical="center"/>
    </xf>
    <xf numFmtId="16" fontId="74" fillId="4" borderId="80" xfId="1" applyNumberFormat="1" applyFont="1" applyFill="1" applyBorder="1" applyAlignment="1">
      <alignment horizontal="center" vertical="center"/>
    </xf>
    <xf numFmtId="0" fontId="3" fillId="3" borderId="67" xfId="1" applyFont="1" applyFill="1" applyBorder="1" applyAlignment="1">
      <alignment horizontal="center" vertical="center" wrapText="1"/>
    </xf>
    <xf numFmtId="0" fontId="3" fillId="3" borderId="67" xfId="1" applyFont="1" applyFill="1" applyBorder="1" applyAlignment="1">
      <alignment horizontal="center" vertical="center"/>
    </xf>
    <xf numFmtId="16" fontId="16" fillId="4" borderId="62" xfId="1" quotePrefix="1" applyNumberFormat="1" applyFont="1" applyFill="1" applyBorder="1" applyAlignment="1">
      <alignment horizontal="center" vertical="center"/>
    </xf>
    <xf numFmtId="16" fontId="16" fillId="4" borderId="8" xfId="1" quotePrefix="1" applyNumberFormat="1" applyFont="1" applyFill="1" applyBorder="1" applyAlignment="1">
      <alignment horizontal="center" vertical="center"/>
    </xf>
    <xf numFmtId="16" fontId="16" fillId="4" borderId="62" xfId="1" applyNumberFormat="1" applyFont="1" applyFill="1" applyBorder="1" applyAlignment="1">
      <alignment horizontal="center" vertical="center"/>
    </xf>
    <xf numFmtId="16" fontId="16" fillId="4" borderId="8" xfId="1" applyNumberFormat="1" applyFont="1" applyFill="1" applyBorder="1" applyAlignment="1">
      <alignment horizontal="center" vertical="center"/>
    </xf>
    <xf numFmtId="166" fontId="20" fillId="51" borderId="91" xfId="4" applyNumberFormat="1" applyFont="1" applyFill="1" applyBorder="1" applyAlignment="1">
      <alignment horizontal="center" vertical="center"/>
    </xf>
    <xf numFmtId="165" fontId="20" fillId="5" borderId="91" xfId="0" applyNumberFormat="1" applyFont="1" applyFill="1" applyBorder="1" applyAlignment="1">
      <alignment horizontal="center" vertical="center"/>
    </xf>
    <xf numFmtId="0" fontId="16" fillId="4" borderId="85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vertical="center"/>
    </xf>
  </cellXfs>
  <cellStyles count="559">
    <cellStyle name="20% - 强调文字颜色 1" xfId="60" xr:uid="{00000000-0005-0000-0000-000000000000}"/>
    <cellStyle name="20% - 强调文字颜色 1 2" xfId="223" xr:uid="{00000000-0005-0000-0000-000001000000}"/>
    <cellStyle name="20% - 强调文字颜色 2" xfId="50" xr:uid="{00000000-0005-0000-0000-000002000000}"/>
    <cellStyle name="20% - 强调文字颜色 2 2" xfId="224" xr:uid="{00000000-0005-0000-0000-000003000000}"/>
    <cellStyle name="20% - 强调文字颜色 3" xfId="61" xr:uid="{00000000-0005-0000-0000-000004000000}"/>
    <cellStyle name="20% - 强调文字颜色 3 2" xfId="225" xr:uid="{00000000-0005-0000-0000-000005000000}"/>
    <cellStyle name="20% - 强调文字颜色 4" xfId="62" xr:uid="{00000000-0005-0000-0000-000006000000}"/>
    <cellStyle name="20% - 强调文字颜色 4 2" xfId="226" xr:uid="{00000000-0005-0000-0000-000007000000}"/>
    <cellStyle name="20% - 强调文字颜色 5" xfId="63" xr:uid="{00000000-0005-0000-0000-000008000000}"/>
    <cellStyle name="20% - 强调文字颜色 5 2" xfId="227" xr:uid="{00000000-0005-0000-0000-000009000000}"/>
    <cellStyle name="20% - 强调文字颜色 6" xfId="37" xr:uid="{00000000-0005-0000-0000-00000A000000}"/>
    <cellStyle name="20% - 强调文字颜色 6 2" xfId="228" xr:uid="{00000000-0005-0000-0000-00000B000000}"/>
    <cellStyle name="40% - 强调文字颜色 1" xfId="56" xr:uid="{00000000-0005-0000-0000-00000C000000}"/>
    <cellStyle name="40% - 强调文字颜色 1 2" xfId="229" xr:uid="{00000000-0005-0000-0000-00000D000000}"/>
    <cellStyle name="40% - 强调文字颜色 2" xfId="58" xr:uid="{00000000-0005-0000-0000-00000E000000}"/>
    <cellStyle name="40% - 强调文字颜色 2 2" xfId="230" xr:uid="{00000000-0005-0000-0000-00000F000000}"/>
    <cellStyle name="40% - 强调文字颜色 3" xfId="59" xr:uid="{00000000-0005-0000-0000-000010000000}"/>
    <cellStyle name="40% - 强调文字颜色 3 2" xfId="231" xr:uid="{00000000-0005-0000-0000-000011000000}"/>
    <cellStyle name="40% - 强调文字颜色 4" xfId="55" xr:uid="{00000000-0005-0000-0000-000012000000}"/>
    <cellStyle name="40% - 强调文字颜色 4 2" xfId="232" xr:uid="{00000000-0005-0000-0000-000013000000}"/>
    <cellStyle name="40% - 强调文字颜色 5" xfId="57" xr:uid="{00000000-0005-0000-0000-000014000000}"/>
    <cellStyle name="40% - 强调文字颜色 5 2" xfId="233" xr:uid="{00000000-0005-0000-0000-000015000000}"/>
    <cellStyle name="40% - 强调文字颜色 6" xfId="44" xr:uid="{00000000-0005-0000-0000-000016000000}"/>
    <cellStyle name="40% - 强调文字颜色 6 2" xfId="234" xr:uid="{00000000-0005-0000-0000-000017000000}"/>
    <cellStyle name="60% - 强调文字颜色 1" xfId="64" xr:uid="{00000000-0005-0000-0000-000018000000}"/>
    <cellStyle name="60% - 强调文字颜色 1 2" xfId="235" xr:uid="{00000000-0005-0000-0000-000019000000}"/>
    <cellStyle name="60% - 强调文字颜色 2" xfId="65" xr:uid="{00000000-0005-0000-0000-00001A000000}"/>
    <cellStyle name="60% - 强调文字颜色 2 2" xfId="236" xr:uid="{00000000-0005-0000-0000-00001B000000}"/>
    <cellStyle name="60% - 强调文字颜色 3" xfId="66" xr:uid="{00000000-0005-0000-0000-00001C000000}"/>
    <cellStyle name="60% - 强调文字颜色 3 2" xfId="237" xr:uid="{00000000-0005-0000-0000-00001D000000}"/>
    <cellStyle name="60% - 强调文字颜色 4" xfId="67" xr:uid="{00000000-0005-0000-0000-00001E000000}"/>
    <cellStyle name="60% - 强调文字颜色 4 2" xfId="238" xr:uid="{00000000-0005-0000-0000-00001F000000}"/>
    <cellStyle name="60% - 强调文字颜色 5" xfId="68" xr:uid="{00000000-0005-0000-0000-000020000000}"/>
    <cellStyle name="60% - 强调文字颜色 5 2" xfId="239" xr:uid="{00000000-0005-0000-0000-000021000000}"/>
    <cellStyle name="60% - 强调文字颜色 6" xfId="69" xr:uid="{00000000-0005-0000-0000-000022000000}"/>
    <cellStyle name="60% - 强调文字颜色 6 2" xfId="240" xr:uid="{00000000-0005-0000-0000-000023000000}"/>
    <cellStyle name="Comma 2" xfId="8" xr:uid="{00000000-0005-0000-0000-000024000000}"/>
    <cellStyle name="Hyperlink" xfId="558" builtinId="8"/>
    <cellStyle name="Hyperlink 12" xfId="557" xr:uid="{C7F99AC8-01D2-4E3E-83D6-460F2904ABF9}"/>
    <cellStyle name="Hyperlink 2" xfId="222" xr:uid="{00000000-0005-0000-0000-000026000000}"/>
    <cellStyle name="Hyperlink 3" xfId="9" xr:uid="{00000000-0005-0000-0000-000027000000}"/>
    <cellStyle name="Normal" xfId="0" builtinId="0"/>
    <cellStyle name="Normal 10" xfId="34" xr:uid="{00000000-0005-0000-0000-000029000000}"/>
    <cellStyle name="Normal 11" xfId="35" xr:uid="{00000000-0005-0000-0000-00002A000000}"/>
    <cellStyle name="Normal 12" xfId="168" xr:uid="{00000000-0005-0000-0000-00002B000000}"/>
    <cellStyle name="Normal 13" xfId="169" xr:uid="{00000000-0005-0000-0000-00002C000000}"/>
    <cellStyle name="Normal 14" xfId="175" xr:uid="{00000000-0005-0000-0000-00002D000000}"/>
    <cellStyle name="Normal 15" xfId="7" xr:uid="{00000000-0005-0000-0000-00002E000000}"/>
    <cellStyle name="Normal 16" xfId="221" xr:uid="{00000000-0005-0000-0000-00002F000000}"/>
    <cellStyle name="Normal 17" xfId="71" xr:uid="{00000000-0005-0000-0000-000030000000}"/>
    <cellStyle name="Normal 17 2" xfId="170" xr:uid="{00000000-0005-0000-0000-000031000000}"/>
    <cellStyle name="Normal 17 3" xfId="173" xr:uid="{00000000-0005-0000-0000-000032000000}"/>
    <cellStyle name="Normal 18" xfId="73" xr:uid="{00000000-0005-0000-0000-000033000000}"/>
    <cellStyle name="Normal 18 2" xfId="74" xr:uid="{00000000-0005-0000-0000-000034000000}"/>
    <cellStyle name="Normal 19" xfId="176" xr:uid="{00000000-0005-0000-0000-000035000000}"/>
    <cellStyle name="Normal 2" xfId="10" xr:uid="{00000000-0005-0000-0000-000036000000}"/>
    <cellStyle name="Normal 2 2" xfId="11" xr:uid="{00000000-0005-0000-0000-000037000000}"/>
    <cellStyle name="Normal 2 2 2" xfId="76" xr:uid="{00000000-0005-0000-0000-000038000000}"/>
    <cellStyle name="Normal 2 2 2 2" xfId="179" xr:uid="{00000000-0005-0000-0000-000039000000}"/>
    <cellStyle name="Normal 2 2 3" xfId="172" xr:uid="{00000000-0005-0000-0000-00003A000000}"/>
    <cellStyle name="Normal 2 2 4" xfId="178" xr:uid="{00000000-0005-0000-0000-00003B000000}"/>
    <cellStyle name="Normal 2 3" xfId="75" xr:uid="{00000000-0005-0000-0000-00003C000000}"/>
    <cellStyle name="Normal 2 3 2" xfId="181" xr:uid="{00000000-0005-0000-0000-00003D000000}"/>
    <cellStyle name="Normal 2 3 2 2" xfId="182" xr:uid="{00000000-0005-0000-0000-00003E000000}"/>
    <cellStyle name="Normal 2 3 3" xfId="183" xr:uid="{00000000-0005-0000-0000-00003F000000}"/>
    <cellStyle name="Normal 2 3 4" xfId="180" xr:uid="{00000000-0005-0000-0000-000040000000}"/>
    <cellStyle name="Normal 2 4" xfId="171" xr:uid="{00000000-0005-0000-0000-000041000000}"/>
    <cellStyle name="Normal 2 4 2" xfId="185" xr:uid="{00000000-0005-0000-0000-000042000000}"/>
    <cellStyle name="Normal 2 4 2 2" xfId="186" xr:uid="{00000000-0005-0000-0000-000043000000}"/>
    <cellStyle name="Normal 2 4 3" xfId="187" xr:uid="{00000000-0005-0000-0000-000044000000}"/>
    <cellStyle name="Normal 2 4 4" xfId="184" xr:uid="{00000000-0005-0000-0000-000045000000}"/>
    <cellStyle name="Normal 2 5" xfId="174" xr:uid="{00000000-0005-0000-0000-000046000000}"/>
    <cellStyle name="Normal 2 5 2" xfId="189" xr:uid="{00000000-0005-0000-0000-000047000000}"/>
    <cellStyle name="Normal 2 5 2 2" xfId="190" xr:uid="{00000000-0005-0000-0000-000048000000}"/>
    <cellStyle name="Normal 2 5 3" xfId="191" xr:uid="{00000000-0005-0000-0000-000049000000}"/>
    <cellStyle name="Normal 2 5 4" xfId="188" xr:uid="{00000000-0005-0000-0000-00004A000000}"/>
    <cellStyle name="Normal 2 6" xfId="192" xr:uid="{00000000-0005-0000-0000-00004B000000}"/>
    <cellStyle name="Normal 2 6 2" xfId="193" xr:uid="{00000000-0005-0000-0000-00004C000000}"/>
    <cellStyle name="Normal 2 6 2 2" xfId="194" xr:uid="{00000000-0005-0000-0000-00004D000000}"/>
    <cellStyle name="Normal 2 6 3" xfId="195" xr:uid="{00000000-0005-0000-0000-00004E000000}"/>
    <cellStyle name="Normal 2 7" xfId="196" xr:uid="{00000000-0005-0000-0000-00004F000000}"/>
    <cellStyle name="Normal 2 7 2" xfId="197" xr:uid="{00000000-0005-0000-0000-000050000000}"/>
    <cellStyle name="Normal 2 8" xfId="198" xr:uid="{00000000-0005-0000-0000-000051000000}"/>
    <cellStyle name="Normal 2 9" xfId="177" xr:uid="{00000000-0005-0000-0000-000052000000}"/>
    <cellStyle name="Normal 2_atd" xfId="12" xr:uid="{00000000-0005-0000-0000-000053000000}"/>
    <cellStyle name="Normal 3" xfId="20" xr:uid="{00000000-0005-0000-0000-000054000000}"/>
    <cellStyle name="Normal 3 2" xfId="200" xr:uid="{00000000-0005-0000-0000-000055000000}"/>
    <cellStyle name="Normal 3 3" xfId="199" xr:uid="{00000000-0005-0000-0000-000056000000}"/>
    <cellStyle name="Normal 345 5 68" xfId="18" xr:uid="{00000000-0005-0000-0000-000057000000}"/>
    <cellStyle name="Normal 4" xfId="24" xr:uid="{00000000-0005-0000-0000-000058000000}"/>
    <cellStyle name="Normal 4 2" xfId="202" xr:uid="{00000000-0005-0000-0000-000059000000}"/>
    <cellStyle name="Normal 4 3" xfId="201" xr:uid="{00000000-0005-0000-0000-00005A000000}"/>
    <cellStyle name="Normal 5" xfId="25" xr:uid="{00000000-0005-0000-0000-00005B000000}"/>
    <cellStyle name="Normal 5 2" xfId="204" xr:uid="{00000000-0005-0000-0000-00005C000000}"/>
    <cellStyle name="Normal 5 3" xfId="203" xr:uid="{00000000-0005-0000-0000-00005D000000}"/>
    <cellStyle name="Normal 6" xfId="30" xr:uid="{00000000-0005-0000-0000-00005E000000}"/>
    <cellStyle name="Normal 7" xfId="31" xr:uid="{00000000-0005-0000-0000-00005F000000}"/>
    <cellStyle name="Normal 8" xfId="32" xr:uid="{00000000-0005-0000-0000-000060000000}"/>
    <cellStyle name="Normal 81" xfId="77" xr:uid="{00000000-0005-0000-0000-000061000000}"/>
    <cellStyle name="Normal 9" xfId="33" xr:uid="{00000000-0005-0000-0000-000062000000}"/>
    <cellStyle name="Normal_EUROPE" xfId="1" xr:uid="{00000000-0005-0000-0000-000063000000}"/>
    <cellStyle name="Normal_MED (1)" xfId="4" xr:uid="{00000000-0005-0000-0000-000064000000}"/>
    <cellStyle name="Normal_Persian Gulf via HKG" xfId="3" xr:uid="{00000000-0005-0000-0000-000065000000}"/>
    <cellStyle name="Normal_US WC &amp; Canada" xfId="2" xr:uid="{00000000-0005-0000-0000-000067000000}"/>
    <cellStyle name="normální 2" xfId="81" xr:uid="{00000000-0005-0000-0000-000068000000}"/>
    <cellStyle name="normální 2 2" xfId="79" xr:uid="{00000000-0005-0000-0000-000069000000}"/>
    <cellStyle name="normální 2 2 2" xfId="82" xr:uid="{00000000-0005-0000-0000-00006A000000}"/>
    <cellStyle name="normální 2 2 3" xfId="242" xr:uid="{00000000-0005-0000-0000-00006B000000}"/>
    <cellStyle name="normální 2 3" xfId="83" xr:uid="{00000000-0005-0000-0000-00006C000000}"/>
    <cellStyle name="normální 2 4" xfId="241" xr:uid="{00000000-0005-0000-0000-00006D000000}"/>
    <cellStyle name="normální 2_Xl0001353" xfId="84" xr:uid="{00000000-0005-0000-0000-00006E000000}"/>
    <cellStyle name="normální_04Road" xfId="85" xr:uid="{00000000-0005-0000-0000-00006F000000}"/>
    <cellStyle name="표준 2" xfId="216" xr:uid="{00000000-0005-0000-0000-000070000000}"/>
    <cellStyle name="표준 2 2" xfId="217" xr:uid="{00000000-0005-0000-0000-000071000000}"/>
    <cellStyle name="표준 3" xfId="218" xr:uid="{00000000-0005-0000-0000-000072000000}"/>
    <cellStyle name="표준 3 2" xfId="219" xr:uid="{00000000-0005-0000-0000-000073000000}"/>
    <cellStyle name="표준_AWE-PDM" xfId="220" xr:uid="{00000000-0005-0000-0000-000074000000}"/>
    <cellStyle name="一般_2008-10-28 Long Term Schedule CTS SVC" xfId="86" xr:uid="{00000000-0005-0000-0000-000075000000}"/>
    <cellStyle name="千位分隔[0] 2" xfId="215" xr:uid="{00000000-0005-0000-0000-000076000000}"/>
    <cellStyle name="千位分隔[0]_AEN and AES PFS(200803)-国内挂港节省4小时 2" xfId="29" xr:uid="{00000000-0005-0000-0000-000077000000}"/>
    <cellStyle name="好" xfId="87" xr:uid="{00000000-0005-0000-0000-000078000000}"/>
    <cellStyle name="好 2" xfId="243" xr:uid="{00000000-0005-0000-0000-000079000000}"/>
    <cellStyle name="好_MED WB ARB 1st Quarter 2013" xfId="88" xr:uid="{00000000-0005-0000-0000-00007A000000}"/>
    <cellStyle name="好_MED WB ARB 1st Quarter 2013 2" xfId="244" xr:uid="{00000000-0005-0000-0000-00007B000000}"/>
    <cellStyle name="好_MED WB ARB 1st Quarter 2015" xfId="51" xr:uid="{00000000-0005-0000-0000-00007C000000}"/>
    <cellStyle name="好_MED WB ARB 1st Quarter 2015 2" xfId="245" xr:uid="{00000000-0005-0000-0000-00007D000000}"/>
    <cellStyle name="好_MED WB ARB 1st Quarter 2015v2" xfId="89" xr:uid="{00000000-0005-0000-0000-00007E000000}"/>
    <cellStyle name="好_MED WB ARB 1st Quarter 2015v2 2" xfId="246" xr:uid="{00000000-0005-0000-0000-00007F000000}"/>
    <cellStyle name="好_MED WB ARB 2nd Quarter 2014" xfId="40" xr:uid="{00000000-0005-0000-0000-000080000000}"/>
    <cellStyle name="好_MED WB ARB 2nd Quarter 2014 2" xfId="247" xr:uid="{00000000-0005-0000-0000-000081000000}"/>
    <cellStyle name="好_MED WB ARB 2nd Quarter 2014V2" xfId="90" xr:uid="{00000000-0005-0000-0000-000082000000}"/>
    <cellStyle name="好_MED WB ARB 2nd Quarter 2014V2 2" xfId="248" xr:uid="{00000000-0005-0000-0000-000083000000}"/>
    <cellStyle name="好_MED WB ARB 3rd Quarter 2013" xfId="91" xr:uid="{00000000-0005-0000-0000-000084000000}"/>
    <cellStyle name="好_MED WB ARB 3rd Quarter 2013 2" xfId="249" xr:uid="{00000000-0005-0000-0000-000085000000}"/>
    <cellStyle name="好_MED WB ARB 4th Quarter 2013V1" xfId="92" xr:uid="{00000000-0005-0000-0000-000086000000}"/>
    <cellStyle name="好_MED WB ARB 4th Quarter 2013V1 2" xfId="250" xr:uid="{00000000-0005-0000-0000-000087000000}"/>
    <cellStyle name="好_NW EUR SVC Westbound RF Arbitraries 2nd Qtr 2014" xfId="93" xr:uid="{00000000-0005-0000-0000-000088000000}"/>
    <cellStyle name="好_NW EUR SVC Westbound RF Arbitraries 2nd Qtr 2014 2" xfId="251" xr:uid="{00000000-0005-0000-0000-000089000000}"/>
    <cellStyle name="好_NW EUR SVC Westbound RF Arbitraries 3rd Qtr 2013" xfId="94" xr:uid="{00000000-0005-0000-0000-00008A000000}"/>
    <cellStyle name="好_NW EUR SVC Westbound RF Arbitraries 3rd Qtr 2013 2" xfId="252" xr:uid="{00000000-0005-0000-0000-00008B000000}"/>
    <cellStyle name="好_NW EUR SVC Westbound RF Arbitraries 3rd Qtr 2014" xfId="95" xr:uid="{00000000-0005-0000-0000-00008C000000}"/>
    <cellStyle name="好_NW EUR SVC Westbound RF Arbitraries 3rd Qtr 2014 2" xfId="253" xr:uid="{00000000-0005-0000-0000-00008D000000}"/>
    <cellStyle name="好_NWE 2011 3rd qu WB ARB proposal" xfId="96" xr:uid="{00000000-0005-0000-0000-00008E000000}"/>
    <cellStyle name="好_NWE 2011 3rd qu WB ARB proposal 2" xfId="254" xr:uid="{00000000-0005-0000-0000-00008F000000}"/>
    <cellStyle name="好_NWE 2011 4thQ WB ARB proposal" xfId="97" xr:uid="{00000000-0005-0000-0000-000090000000}"/>
    <cellStyle name="好_NWE 2011 4thQ WB ARB proposal 2" xfId="255" xr:uid="{00000000-0005-0000-0000-000091000000}"/>
    <cellStyle name="好_NWE WB ARB 1st Quarter 2013" xfId="98" xr:uid="{00000000-0005-0000-0000-000092000000}"/>
    <cellStyle name="好_NWE WB ARB 1st Quarter 2013 2" xfId="256" xr:uid="{00000000-0005-0000-0000-000093000000}"/>
    <cellStyle name="好_NWE WB ARB 1st Quarter 2013V2" xfId="99" xr:uid="{00000000-0005-0000-0000-000094000000}"/>
    <cellStyle name="好_NWE WB ARB 1st Quarter 2013V2 2" xfId="257" xr:uid="{00000000-0005-0000-0000-000095000000}"/>
    <cellStyle name="好_NWE WB ARB 1st Quarter 2014" xfId="46" xr:uid="{00000000-0005-0000-0000-000096000000}"/>
    <cellStyle name="好_NWE WB ARB 1st Quarter 2014 2" xfId="258" xr:uid="{00000000-0005-0000-0000-000097000000}"/>
    <cellStyle name="好_NWE WB ARB 2nd Quarter 2012 proposals" xfId="100" xr:uid="{00000000-0005-0000-0000-000098000000}"/>
    <cellStyle name="好_NWE WB ARB 2nd Quarter 2012 proposals 2" xfId="259" xr:uid="{00000000-0005-0000-0000-000099000000}"/>
    <cellStyle name="好_NWE WB ARB 2nd Quarter 2013" xfId="80" xr:uid="{00000000-0005-0000-0000-00009A000000}"/>
    <cellStyle name="好_NWE WB ARB 2nd Quarter 2013 2" xfId="260" xr:uid="{00000000-0005-0000-0000-00009B000000}"/>
    <cellStyle name="好_NWE WB ARB 2nd Quarter 2013 V1" xfId="102" xr:uid="{00000000-0005-0000-0000-00009C000000}"/>
    <cellStyle name="好_NWE WB ARB 2nd Quarter 2013 V1 2" xfId="261" xr:uid="{00000000-0005-0000-0000-00009D000000}"/>
    <cellStyle name="好_NWE WB ARB 2nd Quarter 2013 V4" xfId="103" xr:uid="{00000000-0005-0000-0000-00009E000000}"/>
    <cellStyle name="好_NWE WB ARB 2nd Quarter 2013 V4 2" xfId="262" xr:uid="{00000000-0005-0000-0000-00009F000000}"/>
    <cellStyle name="好_NWE WB ARB 2nd Quarter 2014(20140529-20140630)" xfId="104" xr:uid="{00000000-0005-0000-0000-0000A0000000}"/>
    <cellStyle name="好_NWE WB ARB 2nd Quarter 2014(20140529-20140630) 2" xfId="263" xr:uid="{00000000-0005-0000-0000-0000A1000000}"/>
    <cellStyle name="好_NWE WB ARB 2nd Quarter 2014v2" xfId="105" xr:uid="{00000000-0005-0000-0000-0000A2000000}"/>
    <cellStyle name="好_NWE WB ARB 2nd Quarter 2014v2 2" xfId="264" xr:uid="{00000000-0005-0000-0000-0000A3000000}"/>
    <cellStyle name="好_NWE WB ARB 2nd Quarter 2014v3 (1)" xfId="106" xr:uid="{00000000-0005-0000-0000-0000A4000000}"/>
    <cellStyle name="好_NWE WB ARB 2nd Quarter 2014v3 (1) 2" xfId="265" xr:uid="{00000000-0005-0000-0000-0000A5000000}"/>
    <cellStyle name="好_NWE WB ARB 3rd Quarter 2012" xfId="107" xr:uid="{00000000-0005-0000-0000-0000A6000000}"/>
    <cellStyle name="好_NWE WB ARB 3rd Quarter 2012 2" xfId="266" xr:uid="{00000000-0005-0000-0000-0000A7000000}"/>
    <cellStyle name="好_NWE WB ARB 3rd Quarter 2013" xfId="108" xr:uid="{00000000-0005-0000-0000-0000A8000000}"/>
    <cellStyle name="好_NWE WB ARB 3rd Quarter 2013 2" xfId="267" xr:uid="{00000000-0005-0000-0000-0000A9000000}"/>
    <cellStyle name="好_NWE WB ARB 3rd Quarter 2014" xfId="109" xr:uid="{00000000-0005-0000-0000-0000AA000000}"/>
    <cellStyle name="好_NWE WB ARB 3rd Quarter 2014 2" xfId="268" xr:uid="{00000000-0005-0000-0000-0000AB000000}"/>
    <cellStyle name="好_NWE WB ARB 4th Quarter 2012" xfId="110" xr:uid="{00000000-0005-0000-0000-0000AC000000}"/>
    <cellStyle name="好_NWE WB ARB 4th Quarter 2012 2" xfId="269" xr:uid="{00000000-0005-0000-0000-0000AD000000}"/>
    <cellStyle name="好_NWE WB ARB 4th Quarter 2012 update" xfId="111" xr:uid="{00000000-0005-0000-0000-0000AE000000}"/>
    <cellStyle name="好_NWE WB ARB 4th Quarter 2012 update 2" xfId="270" xr:uid="{00000000-0005-0000-0000-0000AF000000}"/>
    <cellStyle name="好_NWE WB ARB 4th Quarter 2013" xfId="112" xr:uid="{00000000-0005-0000-0000-0000B0000000}"/>
    <cellStyle name="好_NWE WB ARB 4th Quarter 2013 2" xfId="271" xr:uid="{00000000-0005-0000-0000-0000B1000000}"/>
    <cellStyle name="好_NWE WB ARB 4th Quarter 2014" xfId="113" xr:uid="{00000000-0005-0000-0000-0000B2000000}"/>
    <cellStyle name="好_NWE WB ARB 4th Quarter 2014 2" xfId="272" xr:uid="{00000000-0005-0000-0000-0000B3000000}"/>
    <cellStyle name="好_NWE WB ARB NOV 25-DEC 31 2011" xfId="49" xr:uid="{00000000-0005-0000-0000-0000B4000000}"/>
    <cellStyle name="好_NWE WB ARB NOV 25-DEC 31 2011 2" xfId="273" xr:uid="{00000000-0005-0000-0000-0000B5000000}"/>
    <cellStyle name="好_NWE WB ARB Q1 2012" xfId="39" xr:uid="{00000000-0005-0000-0000-0000B6000000}"/>
    <cellStyle name="好_NWE WB ARB Q1 2012 2" xfId="274" xr:uid="{00000000-0005-0000-0000-0000B7000000}"/>
    <cellStyle name="好_REVISED NWE WB ARB 3rd Quarter 2013" xfId="114" xr:uid="{00000000-0005-0000-0000-0000B8000000}"/>
    <cellStyle name="好_REVISED NWE WB ARB 3rd Quarter 2013 2" xfId="275" xr:uid="{00000000-0005-0000-0000-0000B9000000}"/>
    <cellStyle name="好_UPDATED NWE WB ARB 1st Quarter 2013" xfId="53" xr:uid="{00000000-0005-0000-0000-0000BA000000}"/>
    <cellStyle name="好_UPDATED NWE WB ARB 1st Quarter 2013 2" xfId="276" xr:uid="{00000000-0005-0000-0000-0000BB000000}"/>
    <cellStyle name="差" xfId="115" xr:uid="{00000000-0005-0000-0000-0000BC000000}"/>
    <cellStyle name="差 2" xfId="277" xr:uid="{00000000-0005-0000-0000-0000BD000000}"/>
    <cellStyle name="差_MED WB ARB 1st Quarter 2013" xfId="116" xr:uid="{00000000-0005-0000-0000-0000BE000000}"/>
    <cellStyle name="差_MED WB ARB 1st Quarter 2013 2" xfId="278" xr:uid="{00000000-0005-0000-0000-0000BF000000}"/>
    <cellStyle name="差_MED WB ARB 1st Quarter 2015" xfId="117" xr:uid="{00000000-0005-0000-0000-0000C0000000}"/>
    <cellStyle name="差_MED WB ARB 1st Quarter 2015 2" xfId="279" xr:uid="{00000000-0005-0000-0000-0000C1000000}"/>
    <cellStyle name="差_MED WB ARB 1st Quarter 2015v2" xfId="118" xr:uid="{00000000-0005-0000-0000-0000C2000000}"/>
    <cellStyle name="差_MED WB ARB 1st Quarter 2015v2 2" xfId="280" xr:uid="{00000000-0005-0000-0000-0000C3000000}"/>
    <cellStyle name="差_MED WB ARB 2nd Quarter 2014" xfId="120" xr:uid="{00000000-0005-0000-0000-0000C4000000}"/>
    <cellStyle name="差_MED WB ARB 2nd Quarter 2014 2" xfId="281" xr:uid="{00000000-0005-0000-0000-0000C5000000}"/>
    <cellStyle name="差_MED WB ARB 2nd Quarter 2014V2" xfId="119" xr:uid="{00000000-0005-0000-0000-0000C6000000}"/>
    <cellStyle name="差_MED WB ARB 2nd Quarter 2014V2 2" xfId="282" xr:uid="{00000000-0005-0000-0000-0000C7000000}"/>
    <cellStyle name="差_MED WB ARB 3rd Quarter 2013" xfId="121" xr:uid="{00000000-0005-0000-0000-0000C8000000}"/>
    <cellStyle name="差_MED WB ARB 3rd Quarter 2013 2" xfId="283" xr:uid="{00000000-0005-0000-0000-0000C9000000}"/>
    <cellStyle name="差_MED WB ARB 4th Quarter 2013V1" xfId="122" xr:uid="{00000000-0005-0000-0000-0000CA000000}"/>
    <cellStyle name="差_MED WB ARB 4th Quarter 2013V1 2" xfId="284" xr:uid="{00000000-0005-0000-0000-0000CB000000}"/>
    <cellStyle name="差_NW EUR SVC Westbound RF Arbitraries 2nd Qtr 2014" xfId="123" xr:uid="{00000000-0005-0000-0000-0000CC000000}"/>
    <cellStyle name="差_NW EUR SVC Westbound RF Arbitraries 2nd Qtr 2014 2" xfId="285" xr:uid="{00000000-0005-0000-0000-0000CD000000}"/>
    <cellStyle name="差_NW EUR SVC Westbound RF Arbitraries 3rd Qtr 2013" xfId="48" xr:uid="{00000000-0005-0000-0000-0000CE000000}"/>
    <cellStyle name="差_NW EUR SVC Westbound RF Arbitraries 3rd Qtr 2013 2" xfId="286" xr:uid="{00000000-0005-0000-0000-0000CF000000}"/>
    <cellStyle name="差_NW EUR SVC Westbound RF Arbitraries 3rd Qtr 2014" xfId="124" xr:uid="{00000000-0005-0000-0000-0000D0000000}"/>
    <cellStyle name="差_NW EUR SVC Westbound RF Arbitraries 3rd Qtr 2014 2" xfId="287" xr:uid="{00000000-0005-0000-0000-0000D1000000}"/>
    <cellStyle name="差_NWE 2011 3rd qu WB ARB proposal" xfId="126" xr:uid="{00000000-0005-0000-0000-0000D2000000}"/>
    <cellStyle name="差_NWE 2011 3rd qu WB ARB proposal 2" xfId="288" xr:uid="{00000000-0005-0000-0000-0000D3000000}"/>
    <cellStyle name="差_NWE 2011 4thQ WB ARB proposal" xfId="127" xr:uid="{00000000-0005-0000-0000-0000D4000000}"/>
    <cellStyle name="差_NWE 2011 4thQ WB ARB proposal 2" xfId="289" xr:uid="{00000000-0005-0000-0000-0000D5000000}"/>
    <cellStyle name="差_NWE WB ARB 1st Quarter 2013" xfId="128" xr:uid="{00000000-0005-0000-0000-0000D6000000}"/>
    <cellStyle name="差_NWE WB ARB 1st Quarter 2013 2" xfId="290" xr:uid="{00000000-0005-0000-0000-0000D7000000}"/>
    <cellStyle name="差_NWE WB ARB 1st Quarter 2013V2" xfId="47" xr:uid="{00000000-0005-0000-0000-0000D8000000}"/>
    <cellStyle name="差_NWE WB ARB 1st Quarter 2013V2 2" xfId="291" xr:uid="{00000000-0005-0000-0000-0000D9000000}"/>
    <cellStyle name="差_NWE WB ARB 1st Quarter 2014" xfId="129" xr:uid="{00000000-0005-0000-0000-0000DA000000}"/>
    <cellStyle name="差_NWE WB ARB 1st Quarter 2014 2" xfId="292" xr:uid="{00000000-0005-0000-0000-0000DB000000}"/>
    <cellStyle name="差_NWE WB ARB 2nd Quarter 2012 proposals" xfId="130" xr:uid="{00000000-0005-0000-0000-0000DC000000}"/>
    <cellStyle name="差_NWE WB ARB 2nd Quarter 2012 proposals 2" xfId="293" xr:uid="{00000000-0005-0000-0000-0000DD000000}"/>
    <cellStyle name="差_NWE WB ARB 2nd Quarter 2013" xfId="131" xr:uid="{00000000-0005-0000-0000-0000DE000000}"/>
    <cellStyle name="差_NWE WB ARB 2nd Quarter 2013 2" xfId="294" xr:uid="{00000000-0005-0000-0000-0000DF000000}"/>
    <cellStyle name="差_NWE WB ARB 2nd Quarter 2013 V1" xfId="132" xr:uid="{00000000-0005-0000-0000-0000E0000000}"/>
    <cellStyle name="差_NWE WB ARB 2nd Quarter 2013 V1 2" xfId="295" xr:uid="{00000000-0005-0000-0000-0000E1000000}"/>
    <cellStyle name="差_NWE WB ARB 2nd Quarter 2013 V4" xfId="101" xr:uid="{00000000-0005-0000-0000-0000E2000000}"/>
    <cellStyle name="差_NWE WB ARB 2nd Quarter 2013 V4 2" xfId="296" xr:uid="{00000000-0005-0000-0000-0000E3000000}"/>
    <cellStyle name="差_NWE WB ARB 2nd Quarter 2014(20140529-20140630)" xfId="133" xr:uid="{00000000-0005-0000-0000-0000E4000000}"/>
    <cellStyle name="差_NWE WB ARB 2nd Quarter 2014(20140529-20140630) 2" xfId="297" xr:uid="{00000000-0005-0000-0000-0000E5000000}"/>
    <cellStyle name="差_NWE WB ARB 2nd Quarter 2014v2" xfId="54" xr:uid="{00000000-0005-0000-0000-0000E6000000}"/>
    <cellStyle name="差_NWE WB ARB 2nd Quarter 2014v2 2" xfId="298" xr:uid="{00000000-0005-0000-0000-0000E7000000}"/>
    <cellStyle name="差_NWE WB ARB 2nd Quarter 2014v3 (1)" xfId="134" xr:uid="{00000000-0005-0000-0000-0000E8000000}"/>
    <cellStyle name="差_NWE WB ARB 2nd Quarter 2014v3 (1) 2" xfId="299" xr:uid="{00000000-0005-0000-0000-0000E9000000}"/>
    <cellStyle name="差_NWE WB ARB 3rd Quarter 2012" xfId="136" xr:uid="{00000000-0005-0000-0000-0000EA000000}"/>
    <cellStyle name="差_NWE WB ARB 3rd Quarter 2012 2" xfId="300" xr:uid="{00000000-0005-0000-0000-0000EB000000}"/>
    <cellStyle name="差_NWE WB ARB 3rd Quarter 2013" xfId="125" xr:uid="{00000000-0005-0000-0000-0000EC000000}"/>
    <cellStyle name="差_NWE WB ARB 3rd Quarter 2013 2" xfId="301" xr:uid="{00000000-0005-0000-0000-0000ED000000}"/>
    <cellStyle name="差_NWE WB ARB 3rd Quarter 2014" xfId="137" xr:uid="{00000000-0005-0000-0000-0000EE000000}"/>
    <cellStyle name="差_NWE WB ARB 3rd Quarter 2014 2" xfId="302" xr:uid="{00000000-0005-0000-0000-0000EF000000}"/>
    <cellStyle name="差_NWE WB ARB 4th Quarter 2012" xfId="138" xr:uid="{00000000-0005-0000-0000-0000F0000000}"/>
    <cellStyle name="差_NWE WB ARB 4th Quarter 2012 2" xfId="303" xr:uid="{00000000-0005-0000-0000-0000F1000000}"/>
    <cellStyle name="差_NWE WB ARB 4th Quarter 2012 update" xfId="139" xr:uid="{00000000-0005-0000-0000-0000F2000000}"/>
    <cellStyle name="差_NWE WB ARB 4th Quarter 2012 update 2" xfId="304" xr:uid="{00000000-0005-0000-0000-0000F3000000}"/>
    <cellStyle name="差_NWE WB ARB 4th Quarter 2013" xfId="140" xr:uid="{00000000-0005-0000-0000-0000F4000000}"/>
    <cellStyle name="差_NWE WB ARB 4th Quarter 2013 2" xfId="305" xr:uid="{00000000-0005-0000-0000-0000F5000000}"/>
    <cellStyle name="差_NWE WB ARB 4th Quarter 2014" xfId="141" xr:uid="{00000000-0005-0000-0000-0000F6000000}"/>
    <cellStyle name="差_NWE WB ARB 4th Quarter 2014 2" xfId="306" xr:uid="{00000000-0005-0000-0000-0000F7000000}"/>
    <cellStyle name="差_NWE WB ARB NOV 25-DEC 31 2011" xfId="142" xr:uid="{00000000-0005-0000-0000-0000F8000000}"/>
    <cellStyle name="差_NWE WB ARB NOV 25-DEC 31 2011 2" xfId="307" xr:uid="{00000000-0005-0000-0000-0000F9000000}"/>
    <cellStyle name="差_NWE WB ARB Q1 2012" xfId="143" xr:uid="{00000000-0005-0000-0000-0000FA000000}"/>
    <cellStyle name="差_NWE WB ARB Q1 2012 2" xfId="308" xr:uid="{00000000-0005-0000-0000-0000FB000000}"/>
    <cellStyle name="差_REVISED NWE WB ARB 3rd Quarter 2013" xfId="144" xr:uid="{00000000-0005-0000-0000-0000FC000000}"/>
    <cellStyle name="差_REVISED NWE WB ARB 3rd Quarter 2013 2" xfId="309" xr:uid="{00000000-0005-0000-0000-0000FD000000}"/>
    <cellStyle name="差_UPDATED NWE WB ARB 1st Quarter 2013" xfId="145" xr:uid="{00000000-0005-0000-0000-0000FE000000}"/>
    <cellStyle name="差_UPDATED NWE WB ARB 1st Quarter 2013 2" xfId="310" xr:uid="{00000000-0005-0000-0000-0000FF000000}"/>
    <cellStyle name="常规 2" xfId="13" xr:uid="{00000000-0005-0000-0000-000000010000}"/>
    <cellStyle name="常规 2 2" xfId="5" xr:uid="{00000000-0005-0000-0000-000001010000}"/>
    <cellStyle name="常规 2 2 2" xfId="146" xr:uid="{00000000-0005-0000-0000-000002010000}"/>
    <cellStyle name="常规 2 2 3" xfId="52" xr:uid="{00000000-0005-0000-0000-000003010000}"/>
    <cellStyle name="常规 2 2 4" xfId="206" xr:uid="{00000000-0005-0000-0000-000004010000}"/>
    <cellStyle name="常规 2 2 5" xfId="21" xr:uid="{00000000-0005-0000-0000-000005010000}"/>
    <cellStyle name="常规 2 3" xfId="22" xr:uid="{00000000-0005-0000-0000-000006010000}"/>
    <cellStyle name="常规 2 3 2" xfId="45" xr:uid="{00000000-0005-0000-0000-000007010000}"/>
    <cellStyle name="常规 2 4" xfId="41" xr:uid="{00000000-0005-0000-0000-000008010000}"/>
    <cellStyle name="常规 2 5" xfId="205" xr:uid="{00000000-0005-0000-0000-000009010000}"/>
    <cellStyle name="常规 2_Xl0001226" xfId="147" xr:uid="{00000000-0005-0000-0000-00000A010000}"/>
    <cellStyle name="常规 21 2 2 2" xfId="148" xr:uid="{00000000-0005-0000-0000-00000B010000}"/>
    <cellStyle name="常规 3" xfId="6" xr:uid="{00000000-0005-0000-0000-00000C010000}"/>
    <cellStyle name="常规 3 13" xfId="150" xr:uid="{00000000-0005-0000-0000-00000D010000}"/>
    <cellStyle name="常规 3 2" xfId="23" xr:uid="{00000000-0005-0000-0000-00000E010000}"/>
    <cellStyle name="常规 3 2 2" xfId="78" xr:uid="{00000000-0005-0000-0000-00000F010000}"/>
    <cellStyle name="常规 3 2 2 2" xfId="36" xr:uid="{00000000-0005-0000-0000-000010010000}"/>
    <cellStyle name="常规 3 2 2 2 2" xfId="311" xr:uid="{00000000-0005-0000-0000-000011010000}"/>
    <cellStyle name="常规 3 3" xfId="19" xr:uid="{00000000-0005-0000-0000-000012010000}"/>
    <cellStyle name="常规 3 4" xfId="27" xr:uid="{00000000-0005-0000-0000-000013010000}"/>
    <cellStyle name="常规 3 5" xfId="149" xr:uid="{00000000-0005-0000-0000-000014010000}"/>
    <cellStyle name="常规 3 6" xfId="207" xr:uid="{00000000-0005-0000-0000-000015010000}"/>
    <cellStyle name="常规 3 7" xfId="14" xr:uid="{00000000-0005-0000-0000-000016010000}"/>
    <cellStyle name="常规 4" xfId="15" xr:uid="{00000000-0005-0000-0000-000017010000}"/>
    <cellStyle name="常规 4 2" xfId="28" xr:uid="{00000000-0005-0000-0000-000018010000}"/>
    <cellStyle name="常规 4 2 2" xfId="17" xr:uid="{00000000-0005-0000-0000-000019010000}"/>
    <cellStyle name="常规 4 3" xfId="151" xr:uid="{00000000-0005-0000-0000-00001A010000}"/>
    <cellStyle name="常规 4 4" xfId="208" xr:uid="{00000000-0005-0000-0000-00001B010000}"/>
    <cellStyle name="常规 5" xfId="209" xr:uid="{00000000-0005-0000-0000-00001C010000}"/>
    <cellStyle name="常规 6" xfId="210" xr:uid="{00000000-0005-0000-0000-00001D010000}"/>
    <cellStyle name="常规 7" xfId="211" xr:uid="{00000000-0005-0000-0000-00001E010000}"/>
    <cellStyle name="常规 7 2" xfId="212" xr:uid="{00000000-0005-0000-0000-00001F010000}"/>
    <cellStyle name="常规 8" xfId="213" xr:uid="{00000000-0005-0000-0000-000020010000}"/>
    <cellStyle name="常规_2007-2008年航线运力调整1121－交欧贸更新8改9_2011年预算-交计划运营20110223_2011年预算-交计划运营20110228" xfId="16" xr:uid="{00000000-0005-0000-0000-000021010000}"/>
    <cellStyle name="强调文字颜色 1" xfId="152" xr:uid="{00000000-0005-0000-0000-000022010000}"/>
    <cellStyle name="强调文字颜色 1 2" xfId="312" xr:uid="{00000000-0005-0000-0000-000023010000}"/>
    <cellStyle name="强调文字颜色 2" xfId="38" xr:uid="{00000000-0005-0000-0000-000024010000}"/>
    <cellStyle name="强调文字颜色 2 2" xfId="313" xr:uid="{00000000-0005-0000-0000-000025010000}"/>
    <cellStyle name="强调文字颜色 3" xfId="153" xr:uid="{00000000-0005-0000-0000-000026010000}"/>
    <cellStyle name="强调文字颜色 3 2" xfId="314" xr:uid="{00000000-0005-0000-0000-000027010000}"/>
    <cellStyle name="强调文字颜色 4" xfId="154" xr:uid="{00000000-0005-0000-0000-000028010000}"/>
    <cellStyle name="强调文字颜色 4 2" xfId="315" xr:uid="{00000000-0005-0000-0000-000029010000}"/>
    <cellStyle name="强调文字颜色 5" xfId="155" xr:uid="{00000000-0005-0000-0000-00002A010000}"/>
    <cellStyle name="强调文字颜色 5 2" xfId="316" xr:uid="{00000000-0005-0000-0000-00002B010000}"/>
    <cellStyle name="强调文字颜色 6" xfId="156" xr:uid="{00000000-0005-0000-0000-00002C010000}"/>
    <cellStyle name="强调文字颜色 6 2" xfId="317" xr:uid="{00000000-0005-0000-0000-00002D010000}"/>
    <cellStyle name="标题" xfId="157" xr:uid="{00000000-0005-0000-0000-00002E010000}"/>
    <cellStyle name="标题 1" xfId="158" xr:uid="{00000000-0005-0000-0000-00002F010000}"/>
    <cellStyle name="标题 2" xfId="159" xr:uid="{00000000-0005-0000-0000-000030010000}"/>
    <cellStyle name="标题 3" xfId="160" xr:uid="{00000000-0005-0000-0000-000031010000}"/>
    <cellStyle name="标题 4" xfId="70" xr:uid="{00000000-0005-0000-0000-000032010000}"/>
    <cellStyle name="标题_MED WB ARB 1st Quarter 2013" xfId="161" xr:uid="{00000000-0005-0000-0000-000033010000}"/>
    <cellStyle name="检查单元格" xfId="162" xr:uid="{00000000-0005-0000-0000-000034010000}"/>
    <cellStyle name="检查单元格 2" xfId="318" xr:uid="{00000000-0005-0000-0000-000035010000}"/>
    <cellStyle name="標準_proforma of PNW 2011" xfId="26" xr:uid="{00000000-0005-0000-0000-000036010000}"/>
    <cellStyle name="汇总" xfId="72" xr:uid="{00000000-0005-0000-0000-000037010000}"/>
    <cellStyle name="汇总 2" xfId="324" xr:uid="{00000000-0005-0000-0000-000038010000}"/>
    <cellStyle name="汇总 2 2" xfId="331" xr:uid="{A47A75C6-ECAC-4F91-8117-E9391644D0EE}"/>
    <cellStyle name="汇总 2 2 2" xfId="349" xr:uid="{7A3A908A-EB1E-469C-83B7-B5E57F11F768}"/>
    <cellStyle name="汇总 2 2 3" xfId="407" xr:uid="{B1D09273-154C-4E12-86F2-02FE5476F319}"/>
    <cellStyle name="汇总 2 2 4" xfId="433" xr:uid="{B76F584F-22A6-4EFE-82B1-A4585D308D89}"/>
    <cellStyle name="汇总 2 2 5" xfId="460" xr:uid="{D2FE0CF4-957F-4989-8F1C-9F7E7A58485F}"/>
    <cellStyle name="汇总 2 2 6" xfId="487" xr:uid="{410FE9BD-9B86-4396-8D87-CFF2CB51AF0F}"/>
    <cellStyle name="汇总 2 2 7" xfId="514" xr:uid="{FAD4529A-BB2F-4EDF-89CC-79554B5248DA}"/>
    <cellStyle name="汇总 2 2 8" xfId="541" xr:uid="{8F338145-7932-4932-AB03-42E04471DD69}"/>
    <cellStyle name="汇总 2 3" xfId="373" xr:uid="{4CE88E9E-3C4E-4009-B672-6917D349A3FF}"/>
    <cellStyle name="汇总 2 4" xfId="426" xr:uid="{9D32F0F8-F430-49C4-B00B-E8708DD7F859}"/>
    <cellStyle name="汇总 2 5" xfId="453" xr:uid="{49FE2F0B-E924-4B89-A089-4A85CB006C83}"/>
    <cellStyle name="汇总 2 6" xfId="480" xr:uid="{B9FD97F6-74DC-4932-836F-D4AD92BE00D8}"/>
    <cellStyle name="汇总 2 7" xfId="507" xr:uid="{0152E497-7EB2-4BCF-864E-5014A4D13C4C}"/>
    <cellStyle name="汇总 2 8" xfId="534" xr:uid="{098C9BDB-91F6-4ED7-AE4D-F4C19B637BB2}"/>
    <cellStyle name="汇总 3" xfId="334" xr:uid="{D789826D-76ED-4772-BE83-F6C4DB9E2064}"/>
    <cellStyle name="汇总 3 2" xfId="352" xr:uid="{180F4FFF-F585-47A1-89DB-580344622B8C}"/>
    <cellStyle name="汇总 3 3" xfId="378" xr:uid="{09698FDB-42C2-4969-BF66-9521D7832D03}"/>
    <cellStyle name="汇总 3 4" xfId="436" xr:uid="{59F225BD-B461-46CE-93FC-FA2083E4942D}"/>
    <cellStyle name="汇总 3 5" xfId="463" xr:uid="{EFBBD67C-178E-4739-A122-01CD93B6D3BD}"/>
    <cellStyle name="汇总 3 6" xfId="490" xr:uid="{C1D8E460-DFE3-41F6-B4AF-B208F5CFE96A}"/>
    <cellStyle name="汇总 3 7" xfId="517" xr:uid="{B834AD27-1059-4ED4-A338-B53642654225}"/>
    <cellStyle name="汇总 3 8" xfId="544" xr:uid="{2411061E-DAA4-4950-A647-061A439F4105}"/>
    <cellStyle name="汇总 4" xfId="368" xr:uid="{0D24F6F6-525A-4055-9E9F-9C0A95963FA0}"/>
    <cellStyle name="汇总 5" xfId="369" xr:uid="{C36D2943-0778-46BE-92AE-207D0CAD36DF}"/>
    <cellStyle name="汇总 6" xfId="367" xr:uid="{0351CCE4-AEE0-44A0-BC6E-06FDF8490503}"/>
    <cellStyle name="汇总 7" xfId="420" xr:uid="{6AB84B8B-6BD9-4723-9690-89F4EFF52175}"/>
    <cellStyle name="汇总 8" xfId="397" xr:uid="{87CB6A79-F9F1-4EAF-A1C7-2AA4C5B01083}"/>
    <cellStyle name="汇总 9" xfId="418" xr:uid="{607935A6-B695-4AED-A0D3-5FB77EA88E4F}"/>
    <cellStyle name="注释" xfId="163" xr:uid="{00000000-0005-0000-0000-000039010000}"/>
    <cellStyle name="注释 10" xfId="416" xr:uid="{B9E162D2-5997-4E2B-BA87-877FB49170F5}"/>
    <cellStyle name="注释 2" xfId="319" xr:uid="{00000000-0005-0000-0000-00003A010000}"/>
    <cellStyle name="注释 2 2" xfId="339" xr:uid="{DA6DF175-0FF3-45F3-9881-737B3FBC1F2A}"/>
    <cellStyle name="注释 2 2 2" xfId="357" xr:uid="{B5BA1C1D-4B2C-44BB-B6FA-6BE114C0D463}"/>
    <cellStyle name="注释 2 2 3" xfId="403" xr:uid="{742092BE-A9E9-4E16-89CC-EF56FCF017CD}"/>
    <cellStyle name="注释 2 2 4" xfId="441" xr:uid="{490A7ED5-E189-4F63-9336-9B81407DB0F0}"/>
    <cellStyle name="注释 2 2 5" xfId="468" xr:uid="{CFFD1BC7-6C4A-49A7-8A6E-9F59FE255314}"/>
    <cellStyle name="注释 2 2 6" xfId="495" xr:uid="{3BA2424D-D0E6-435F-BBED-4F81CD3A26DD}"/>
    <cellStyle name="注释 2 2 7" xfId="522" xr:uid="{132C8696-A478-4239-B291-AA9B9F81F5E0}"/>
    <cellStyle name="注释 2 2 8" xfId="549" xr:uid="{87124E14-10E4-4593-B71B-1CAB52F3CEC0}"/>
    <cellStyle name="注释 2 3" xfId="336" xr:uid="{59DACBBB-7E0A-4A7E-ACF7-83658CC86888}"/>
    <cellStyle name="注释 2 3 2" xfId="354" xr:uid="{613CE619-D07D-4E82-82C0-0D56CDA8BA0D}"/>
    <cellStyle name="注释 2 3 3" xfId="371" xr:uid="{53DA06D1-D3E6-4B20-AACB-461E70FCBA76}"/>
    <cellStyle name="注释 2 3 4" xfId="438" xr:uid="{5E70D8CB-8170-4D61-A41D-360E6F0CBD1B}"/>
    <cellStyle name="注释 2 3 5" xfId="465" xr:uid="{1F4303FF-2C2C-48E3-B1BE-50A6507826FD}"/>
    <cellStyle name="注释 2 3 6" xfId="492" xr:uid="{426A4342-4402-438A-984F-824D10A476CA}"/>
    <cellStyle name="注释 2 3 7" xfId="519" xr:uid="{F696A43A-1BFE-47FC-85A2-6569E9E3317A}"/>
    <cellStyle name="注释 2 3 8" xfId="546" xr:uid="{0C037067-CB41-46CB-9F0A-026FC710F57D}"/>
    <cellStyle name="注释 2 4" xfId="412" xr:uid="{79595BD2-4AB9-4178-9F43-CAF357E8E575}"/>
    <cellStyle name="注释 2 5" xfId="422" xr:uid="{99851BA8-C614-4F75-BB5D-F1DE5DB9E35B}"/>
    <cellStyle name="注释 2 6" xfId="449" xr:uid="{A71B593F-3131-4C4A-9EBD-B09D3E1ECDC0}"/>
    <cellStyle name="注释 2 7" xfId="476" xr:uid="{B3DCD997-1EF9-4E5A-8A6F-DE33398475BD}"/>
    <cellStyle name="注释 2 8" xfId="503" xr:uid="{D1F4D753-FC3E-42FE-B57E-9BC79DA2A060}"/>
    <cellStyle name="注释 2 9" xfId="530" xr:uid="{73D3DCE0-A900-417A-8C5A-599DEC2D5326}"/>
    <cellStyle name="注释 3" xfId="328" xr:uid="{00000000-0005-0000-0000-00003B010000}"/>
    <cellStyle name="注释 3 2" xfId="346" xr:uid="{2125EC18-C9A0-4E7C-B5DE-BD2B0AC03590}"/>
    <cellStyle name="注释 3 2 2" xfId="364" xr:uid="{032350CB-4886-44F6-BE40-412E4463C693}"/>
    <cellStyle name="注释 3 2 3" xfId="382" xr:uid="{9B72E635-4968-4C7D-8978-F2D76D569597}"/>
    <cellStyle name="注释 3 2 4" xfId="448" xr:uid="{A3A79CFD-273E-44BB-ACE3-7CD73384786E}"/>
    <cellStyle name="注释 3 2 5" xfId="475" xr:uid="{0D8B9044-2907-4FDC-9322-5836C782E651}"/>
    <cellStyle name="注释 3 2 6" xfId="502" xr:uid="{2B50C193-B880-4313-B2C0-8B7819679C56}"/>
    <cellStyle name="注释 3 2 7" xfId="529" xr:uid="{2780EA9E-9CCB-4E71-B15A-1A614A0EC07E}"/>
    <cellStyle name="注释 3 2 8" xfId="556" xr:uid="{76BCB69A-D11D-4185-A112-A28804CD2DD6}"/>
    <cellStyle name="注释 3 3" xfId="377" xr:uid="{369D6467-D0AA-441D-A0C4-C8F10E97CBCA}"/>
    <cellStyle name="注释 3 4" xfId="430" xr:uid="{0D9B3768-E2D3-443D-A9B8-A8EAD3F67F6A}"/>
    <cellStyle name="注释 3 5" xfId="457" xr:uid="{5769AFA5-EDAA-47FA-BFD9-8E3E415E6659}"/>
    <cellStyle name="注释 3 6" xfId="484" xr:uid="{453FC483-AD38-4942-99D5-01453F20D94B}"/>
    <cellStyle name="注释 3 7" xfId="511" xr:uid="{9837F7D8-6E7F-463A-BEFC-CE239D0D2C86}"/>
    <cellStyle name="注释 3 8" xfId="538" xr:uid="{D06D9F7C-0967-45A1-BCFA-52F4A3341A85}"/>
    <cellStyle name="注释 4" xfId="338" xr:uid="{8F4234FD-8FA2-462D-9228-08C48F653C96}"/>
    <cellStyle name="注释 4 2" xfId="356" xr:uid="{0407ECE1-F13D-4FC4-8A68-B0473DBB620F}"/>
    <cellStyle name="注释 4 3" xfId="385" xr:uid="{0A329402-D065-46DC-B79A-85C1A745B657}"/>
    <cellStyle name="注释 4 4" xfId="440" xr:uid="{AFE23017-846B-414F-9FC7-83B8EB73C0D3}"/>
    <cellStyle name="注释 4 5" xfId="467" xr:uid="{336B1CD7-709F-4B1B-8189-7E574F3FFCD5}"/>
    <cellStyle name="注释 4 6" xfId="494" xr:uid="{9F66471B-66B0-4A50-A4D3-8C63F5D5AC7F}"/>
    <cellStyle name="注释 4 7" xfId="521" xr:uid="{E6511FBC-520A-48F4-90F7-56286A87CE0E}"/>
    <cellStyle name="注释 4 8" xfId="548" xr:uid="{01642A83-08C6-4BCA-AE9D-D7916E7AA21F}"/>
    <cellStyle name="注释 5" xfId="391" xr:uid="{275595AF-95ED-4F18-A02E-1FA000137E42}"/>
    <cellStyle name="注释 6" xfId="417" xr:uid="{633B3895-D658-421F-B42A-51950CB25D37}"/>
    <cellStyle name="注释 7" xfId="389" xr:uid="{AAC9FB19-6895-4E39-AE71-E31FFADF6A6D}"/>
    <cellStyle name="注释 8" xfId="399" xr:uid="{3E4DA1C0-30E9-4BCF-9B3D-F59100A61AB5}"/>
    <cellStyle name="注释 9" xfId="375" xr:uid="{E1348CBF-D764-4825-8096-0A9882199900}"/>
    <cellStyle name="解释性文本" xfId="135" xr:uid="{00000000-0005-0000-0000-00003C010000}"/>
    <cellStyle name="警告文本" xfId="164" xr:uid="{00000000-0005-0000-0000-00003D010000}"/>
    <cellStyle name="计算" xfId="43" xr:uid="{00000000-0005-0000-0000-00003E010000}"/>
    <cellStyle name="计算 10" xfId="395" xr:uid="{F05CC019-A527-47E4-92E2-0C7A448E5BE9}"/>
    <cellStyle name="计算 2" xfId="320" xr:uid="{00000000-0005-0000-0000-00003F010000}"/>
    <cellStyle name="计算 2 2" xfId="340" xr:uid="{1283F71A-B253-40C3-9E85-A1337E9BD30C}"/>
    <cellStyle name="计算 2 2 2" xfId="358" xr:uid="{BD036621-81E1-4C31-A3E4-963CC6A40885}"/>
    <cellStyle name="计算 2 2 3" xfId="384" xr:uid="{CB6E892A-F080-4C77-9172-EC3C1CA6D1CC}"/>
    <cellStyle name="计算 2 2 4" xfId="442" xr:uid="{77C7F951-5176-4FAE-9B70-7D70A2E0925C}"/>
    <cellStyle name="计算 2 2 5" xfId="469" xr:uid="{0870D8B7-A2BF-4E74-B011-574B7A35D6A7}"/>
    <cellStyle name="计算 2 2 6" xfId="496" xr:uid="{085F4A0E-3AE2-4016-AE49-2766B4AB9B12}"/>
    <cellStyle name="计算 2 2 7" xfId="523" xr:uid="{8F5875F4-9A4B-4C9E-B4DA-952E98EBE19B}"/>
    <cellStyle name="计算 2 2 8" xfId="550" xr:uid="{E99639BF-D9EB-4596-AB3F-4704B424409B}"/>
    <cellStyle name="计算 2 3" xfId="332" xr:uid="{31A9F013-3EE2-488F-8B19-008D32312531}"/>
    <cellStyle name="计算 2 3 2" xfId="350" xr:uid="{0D0BAD0F-7E0A-436C-8A2C-4DCEE6ADC237}"/>
    <cellStyle name="计算 2 3 3" xfId="380" xr:uid="{456562A2-E700-4EB6-A265-C8E0D88D49A2}"/>
    <cellStyle name="计算 2 3 4" xfId="434" xr:uid="{F03517F3-7DEC-48B8-8899-9BE0E8E849FC}"/>
    <cellStyle name="计算 2 3 5" xfId="461" xr:uid="{7C893BDD-88FA-4278-A4A9-B46FE1E33058}"/>
    <cellStyle name="计算 2 3 6" xfId="488" xr:uid="{9496493C-A771-42B6-BCA0-57B9232511B9}"/>
    <cellStyle name="计算 2 3 7" xfId="515" xr:uid="{909B2BF4-8BF0-4213-A565-6D32FBBB3AB3}"/>
    <cellStyle name="计算 2 3 8" xfId="542" xr:uid="{0AD942DD-2D3D-4FD9-BFBC-F66755FF2C31}"/>
    <cellStyle name="计算 2 4" xfId="387" xr:uid="{E89C4382-0EFE-41E2-8D24-ACEC6347327B}"/>
    <cellStyle name="计算 2 5" xfId="423" xr:uid="{01BE8553-6728-4923-98A1-850BC8E57865}"/>
    <cellStyle name="计算 2 6" xfId="450" xr:uid="{ABD2C883-DEB0-4DD6-A4B8-2DFA05E63D61}"/>
    <cellStyle name="计算 2 7" xfId="477" xr:uid="{A1F63F72-E5DE-4DD7-9F20-D420C224D58C}"/>
    <cellStyle name="计算 2 8" xfId="504" xr:uid="{9A95195F-1DD2-4769-BA70-C8A6B9F16A17}"/>
    <cellStyle name="计算 2 9" xfId="531" xr:uid="{632E2F76-AFC4-4D7A-9FDA-D9E09D8B4B90}"/>
    <cellStyle name="计算 3" xfId="325" xr:uid="{00000000-0005-0000-0000-000040010000}"/>
    <cellStyle name="计算 3 2" xfId="343" xr:uid="{5EBE42F4-A6A9-4590-AE0D-4703E602291B}"/>
    <cellStyle name="计算 3 2 2" xfId="361" xr:uid="{A2F5D260-D5DC-4D48-9A0C-15DF5BD9B2F0}"/>
    <cellStyle name="计算 3 2 3" xfId="401" xr:uid="{CFF53E0F-4D1E-4DD6-BB7E-AD01736CBDCB}"/>
    <cellStyle name="计算 3 2 4" xfId="445" xr:uid="{E0942102-86EC-4138-B954-C14C2AA41EC1}"/>
    <cellStyle name="计算 3 2 5" xfId="472" xr:uid="{A5239BAB-7E21-409A-B3E8-23EDA38E7E7D}"/>
    <cellStyle name="计算 3 2 6" xfId="499" xr:uid="{78F2E37E-EA8B-4088-919E-C8D1F44E8543}"/>
    <cellStyle name="计算 3 2 7" xfId="526" xr:uid="{FF5DCBEC-8A1A-4FE5-92B0-E68B53B5A231}"/>
    <cellStyle name="计算 3 2 8" xfId="553" xr:uid="{C850349C-57A2-4FB4-938D-9EB9DA85D834}"/>
    <cellStyle name="计算 3 3" xfId="410" xr:uid="{61AB3AAD-B7EC-4B48-AE1F-FDB922CAD35B}"/>
    <cellStyle name="计算 3 4" xfId="427" xr:uid="{5FABFE7F-8F76-4D94-AC26-060EE664C638}"/>
    <cellStyle name="计算 3 5" xfId="454" xr:uid="{66DC7CA5-72A5-4E6F-8E8B-5FDA7EF03045}"/>
    <cellStyle name="计算 3 6" xfId="481" xr:uid="{F9FD829B-808C-4745-BAF5-50F0FE149799}"/>
    <cellStyle name="计算 3 7" xfId="508" xr:uid="{E863B90A-8E74-4EA4-B497-3FB7A4AE5A14}"/>
    <cellStyle name="计算 3 8" xfId="535" xr:uid="{BE01CA10-B2B2-49AA-A46D-5C12E69574FC}"/>
    <cellStyle name="计算 4" xfId="329" xr:uid="{1E0B20B0-BD50-4D5D-BA7F-4835D30B9CBA}"/>
    <cellStyle name="计算 4 2" xfId="347" xr:uid="{13DE8075-5B73-4E88-A540-C2F9B3A22FB5}"/>
    <cellStyle name="计算 4 3" xfId="408" xr:uid="{4909EA7F-98DD-4421-B617-F9F13AE05F17}"/>
    <cellStyle name="计算 4 4" xfId="431" xr:uid="{08BBC16F-7FBC-446E-8420-FD97ECCF956D}"/>
    <cellStyle name="计算 4 5" xfId="458" xr:uid="{F86C6522-F8BF-4C3E-8A3E-03C0A5CC4A76}"/>
    <cellStyle name="计算 4 6" xfId="485" xr:uid="{176A6007-C179-4B06-81FF-A9C9B49FFBD3}"/>
    <cellStyle name="计算 4 7" xfId="512" xr:uid="{CE9A3F9B-7AD5-4014-BA23-15E97A7EC0CB}"/>
    <cellStyle name="计算 4 8" xfId="539" xr:uid="{ED9D11E3-56A9-487B-A2F3-29774251FB28}"/>
    <cellStyle name="计算 5" xfId="393" xr:uid="{3C922738-E8B1-4B7A-910C-35B67A156E2F}"/>
    <cellStyle name="计算 6" xfId="388" xr:uid="{1A132281-4B06-4823-9255-C079DA5E9619}"/>
    <cellStyle name="计算 7" xfId="394" xr:uid="{9A3C4B81-331F-475D-AF2C-C311F6F05DE4}"/>
    <cellStyle name="计算 8" xfId="414" xr:uid="{9024C92C-3DFD-44A2-B64F-1B88EF4385F6}"/>
    <cellStyle name="计算 9" xfId="366" xr:uid="{B45A8FC6-AB22-4827-B87E-58919E0FEAD8}"/>
    <cellStyle name="超链接 2" xfId="214" xr:uid="{00000000-0005-0000-0000-000041010000}"/>
    <cellStyle name="输入" xfId="165" xr:uid="{00000000-0005-0000-0000-000042010000}"/>
    <cellStyle name="输入 10" xfId="365" xr:uid="{ECC4FDDC-9E16-4932-B00C-91BAB72230B1}"/>
    <cellStyle name="输入 2" xfId="321" xr:uid="{00000000-0005-0000-0000-000043010000}"/>
    <cellStyle name="输入 2 2" xfId="341" xr:uid="{6411F7CA-6F73-4C90-B35E-B67FDA827C28}"/>
    <cellStyle name="输入 2 2 2" xfId="359" xr:uid="{573E620D-8B7F-4D8E-8DB2-0837494F8917}"/>
    <cellStyle name="输入 2 2 3" xfId="402" xr:uid="{14C40A14-608C-4622-B134-1442D1028401}"/>
    <cellStyle name="输入 2 2 4" xfId="443" xr:uid="{1E589305-6290-4811-98A0-744C5C03A0C9}"/>
    <cellStyle name="输入 2 2 5" xfId="470" xr:uid="{43DC300C-D3DD-4AC7-97C8-A5A54C7F36CA}"/>
    <cellStyle name="输入 2 2 6" xfId="497" xr:uid="{B9D627F5-A0B6-419C-AE77-DE7CC8898D66}"/>
    <cellStyle name="输入 2 2 7" xfId="524" xr:uid="{6D1D52D6-2F9D-43F4-88C7-D4DD798E5BE1}"/>
    <cellStyle name="输入 2 2 8" xfId="551" xr:uid="{D6771DB5-105F-4973-98D8-83EF59009ACD}"/>
    <cellStyle name="输入 2 3" xfId="335" xr:uid="{8ECA79E3-0002-4CC4-A624-3F3150BFABAD}"/>
    <cellStyle name="输入 2 3 2" xfId="353" xr:uid="{BF016740-477C-4DB1-AFF1-3B12745900AC}"/>
    <cellStyle name="输入 2 3 3" xfId="405" xr:uid="{87851CCC-A20D-4986-9EDF-4F781B16758A}"/>
    <cellStyle name="输入 2 3 4" xfId="437" xr:uid="{874802BD-4B33-4372-9A4B-BF7CB7A54534}"/>
    <cellStyle name="输入 2 3 5" xfId="464" xr:uid="{1CBF5739-F2C3-4BE6-BD3A-05D400343253}"/>
    <cellStyle name="输入 2 3 6" xfId="491" xr:uid="{F5B64FF3-0457-478B-B4A2-F8AD55E08C87}"/>
    <cellStyle name="输入 2 3 7" xfId="518" xr:uid="{1CABB177-D01F-4F30-AE88-88DC38944BA7}"/>
    <cellStyle name="输入 2 3 8" xfId="545" xr:uid="{46636E6A-A635-48C7-B187-AD19393D2A38}"/>
    <cellStyle name="输入 2 4" xfId="411" xr:uid="{999F1CCA-6664-490E-B027-F470807DB08A}"/>
    <cellStyle name="输入 2 5" xfId="424" xr:uid="{A7533358-7B68-4B30-BD16-0147A7905B7E}"/>
    <cellStyle name="输入 2 6" xfId="451" xr:uid="{564DD22E-08DA-43F9-88D4-8F9C5774DD01}"/>
    <cellStyle name="输入 2 7" xfId="478" xr:uid="{F867AC65-1937-42DF-B040-F1C064A73BF5}"/>
    <cellStyle name="输入 2 8" xfId="505" xr:uid="{4D21D762-9545-4D38-AEFC-CBC3FE1DF604}"/>
    <cellStyle name="输入 2 9" xfId="532" xr:uid="{2A7A08CE-3CAD-41F5-AB3D-86F5D1378684}"/>
    <cellStyle name="输入 3" xfId="327" xr:uid="{00000000-0005-0000-0000-000044010000}"/>
    <cellStyle name="输入 3 2" xfId="345" xr:uid="{C9E8C300-4C93-45AC-81AC-853AAF3B903D}"/>
    <cellStyle name="输入 3 2 2" xfId="363" xr:uid="{4342169A-2024-446D-9004-E5D940844B77}"/>
    <cellStyle name="输入 3 2 3" xfId="400" xr:uid="{712F3B1C-E071-4A7F-950F-F07F326BC7B0}"/>
    <cellStyle name="输入 3 2 4" xfId="447" xr:uid="{1FE2823C-E1A9-456C-A656-D27A639FC445}"/>
    <cellStyle name="输入 3 2 5" xfId="474" xr:uid="{C3CA546C-2EA7-41CC-B4E6-A44B0022E6EB}"/>
    <cellStyle name="输入 3 2 6" xfId="501" xr:uid="{2476ECE5-383F-42CA-8ED2-3DBA136AD810}"/>
    <cellStyle name="输入 3 2 7" xfId="528" xr:uid="{0A54359D-DA91-4D2E-960D-680D96FCE09D}"/>
    <cellStyle name="输入 3 2 8" xfId="555" xr:uid="{C85E9FD4-51C8-43C9-AFD2-1FDEA0D80512}"/>
    <cellStyle name="输入 3 3" xfId="409" xr:uid="{E7AB7C8C-3AF6-42A9-9CF8-731BCB1F8468}"/>
    <cellStyle name="输入 3 4" xfId="429" xr:uid="{5A46D14E-30C7-486F-8D95-302F59D403A5}"/>
    <cellStyle name="输入 3 5" xfId="456" xr:uid="{AE866DA1-C808-47ED-A631-77E737A56E00}"/>
    <cellStyle name="输入 3 6" xfId="483" xr:uid="{C266BE6B-65BF-4B1F-8442-EBC29A9CC2D4}"/>
    <cellStyle name="输入 3 7" xfId="510" xr:uid="{9981A350-8AC1-4494-90A4-9AE8B92AA675}"/>
    <cellStyle name="输入 3 8" xfId="537" xr:uid="{BE416C58-3F8E-4B2C-B26B-746C4BE55F61}"/>
    <cellStyle name="输入 4" xfId="337" xr:uid="{998A13DF-03AE-4465-B5EE-B7C6A3AB92C9}"/>
    <cellStyle name="输入 4 2" xfId="355" xr:uid="{CA19A269-59F4-49E6-81BC-530E32AF7D38}"/>
    <cellStyle name="输入 4 3" xfId="404" xr:uid="{C6B3E2AF-DEE9-4A99-BFCA-CC9D372373D8}"/>
    <cellStyle name="输入 4 4" xfId="439" xr:uid="{E9E0A471-D717-40EE-A6E2-49BD90C5B072}"/>
    <cellStyle name="输入 4 5" xfId="466" xr:uid="{BB7A526B-C830-45EA-9A7F-0A640629F3E0}"/>
    <cellStyle name="输入 4 6" xfId="493" xr:uid="{58EA656F-AADF-4189-8FFC-5B71B2D3DE0E}"/>
    <cellStyle name="输入 4 7" xfId="520" xr:uid="{45FEB0E0-B97C-47FF-888E-23963E417B1E}"/>
    <cellStyle name="输入 4 8" xfId="547" xr:uid="{3ECA1A39-DC09-4674-8D49-F2D478D67394}"/>
    <cellStyle name="输入 5" xfId="372" xr:uid="{BF9F2936-214D-4F45-8E3C-4FE12742AD96}"/>
    <cellStyle name="输入 6" xfId="419" xr:uid="{FA3D6755-F357-4020-BC2B-EEBB6B2D1AE7}"/>
    <cellStyle name="输入 7" xfId="415" xr:uid="{A14FC800-0B20-413A-879D-EFE81EA6EEA8}"/>
    <cellStyle name="输入 8" xfId="396" xr:uid="{E0F02769-A3A3-4803-9A06-93E15677903B}"/>
    <cellStyle name="输入 9" xfId="370" xr:uid="{5746DC1D-4D5A-400E-A2DF-C7D41ACE58C6}"/>
    <cellStyle name="输出" xfId="166" xr:uid="{00000000-0005-0000-0000-000045010000}"/>
    <cellStyle name="输出 10" xfId="421" xr:uid="{09834409-ED55-43BD-989A-A424BE8C7405}"/>
    <cellStyle name="输出 2" xfId="322" xr:uid="{00000000-0005-0000-0000-000046010000}"/>
    <cellStyle name="输出 2 2" xfId="342" xr:uid="{ECEA15F1-C868-4962-AAB7-5B086668BE84}"/>
    <cellStyle name="输出 2 2 2" xfId="360" xr:uid="{BC84A355-C564-46B7-9D92-ACC3DEEE8EC7}"/>
    <cellStyle name="输出 2 2 3" xfId="383" xr:uid="{F3102B89-57B2-47B9-B191-B2E822B4AD4A}"/>
    <cellStyle name="输出 2 2 4" xfId="444" xr:uid="{5DEF3D9F-343B-4DED-A3B3-1287F2D6AF40}"/>
    <cellStyle name="输出 2 2 5" xfId="471" xr:uid="{C32CEFE1-5B4E-4DF2-8EAE-7BE217903CAA}"/>
    <cellStyle name="输出 2 2 6" xfId="498" xr:uid="{C15FD847-50ED-4B95-B4C1-F7189C629ED9}"/>
    <cellStyle name="输出 2 2 7" xfId="525" xr:uid="{8C40BD0D-25E6-47D7-B119-BAFE9176C1AF}"/>
    <cellStyle name="输出 2 2 8" xfId="552" xr:uid="{35CD5C6E-9DB3-4E10-8243-8C7E79B84DDC}"/>
    <cellStyle name="输出 2 3" xfId="330" xr:uid="{899B76B6-F275-4B17-8349-1891F8B31D13}"/>
    <cellStyle name="输出 2 3 2" xfId="348" xr:uid="{68792BB9-1A9E-4E0B-BA38-DD74511C4549}"/>
    <cellStyle name="输出 2 3 3" xfId="381" xr:uid="{5B6171D6-5A22-4A52-B7C4-1E1DEE79C5CF}"/>
    <cellStyle name="输出 2 3 4" xfId="432" xr:uid="{A8E6B917-6FDA-4B1D-B23F-F38FA7D4862F}"/>
    <cellStyle name="输出 2 3 5" xfId="459" xr:uid="{1930FB98-6F7A-4310-B93A-2030BE636BF1}"/>
    <cellStyle name="输出 2 3 6" xfId="486" xr:uid="{0613E2DD-D3F8-44B9-A02E-4FC05CF9AB88}"/>
    <cellStyle name="输出 2 3 7" xfId="513" xr:uid="{21205A20-9805-4B11-859B-68FA84432DF7}"/>
    <cellStyle name="输出 2 3 8" xfId="540" xr:uid="{672F6B44-1214-41DF-B101-04A770548FA7}"/>
    <cellStyle name="输出 2 4" xfId="386" xr:uid="{6E641A88-FAC6-404E-AED4-D27899548658}"/>
    <cellStyle name="输出 2 5" xfId="425" xr:uid="{BDFB2095-9F1F-4627-9C30-276D670DCACF}"/>
    <cellStyle name="输出 2 6" xfId="452" xr:uid="{D119D168-AD71-4F50-AF70-A976CD9A4049}"/>
    <cellStyle name="输出 2 7" xfId="479" xr:uid="{ECCA5003-0F0F-4524-A2BC-AA69F00539C1}"/>
    <cellStyle name="输出 2 8" xfId="506" xr:uid="{C74E78C6-8179-4E54-BE34-BA9A6CE9BAED}"/>
    <cellStyle name="输出 2 9" xfId="533" xr:uid="{F47C8D8A-F31B-468C-9B97-854C61862057}"/>
    <cellStyle name="输出 3" xfId="326" xr:uid="{00000000-0005-0000-0000-000047010000}"/>
    <cellStyle name="输出 3 2" xfId="344" xr:uid="{B92D8836-2FCF-4F6B-97CB-B4937AA05342}"/>
    <cellStyle name="输出 3 2 2" xfId="362" xr:uid="{F746AE04-3C1D-4776-8FA9-BC13AF751167}"/>
    <cellStyle name="输出 3 2 3" xfId="376" xr:uid="{2711D6B5-D780-4193-B90C-1149A7FB6C53}"/>
    <cellStyle name="输出 3 2 4" xfId="446" xr:uid="{C1BA606B-E69D-4806-BD84-2D0BB2AD6DF6}"/>
    <cellStyle name="输出 3 2 5" xfId="473" xr:uid="{4FC8974B-7D22-4A7F-A87A-14C6B7D13E4B}"/>
    <cellStyle name="输出 3 2 6" xfId="500" xr:uid="{D5A2F3B8-CE83-414B-893A-26D8459EFB6F}"/>
    <cellStyle name="输出 3 2 7" xfId="527" xr:uid="{8B0BCE01-1F70-470A-BCB3-291B89666E79}"/>
    <cellStyle name="输出 3 2 8" xfId="554" xr:uid="{1E40D882-5BEB-4315-8BFD-04E44182AD49}"/>
    <cellStyle name="输出 3 3" xfId="379" xr:uid="{4C4B8F6B-F2A3-4864-A5BE-3EE618FBB314}"/>
    <cellStyle name="输出 3 4" xfId="428" xr:uid="{28892F14-37DC-469A-89FE-E9446E39596E}"/>
    <cellStyle name="输出 3 5" xfId="455" xr:uid="{D7478724-B30C-4146-9900-69DFE489BC97}"/>
    <cellStyle name="输出 3 6" xfId="482" xr:uid="{B80F9ED9-F7FF-4F36-B3AD-7B504F261EA4}"/>
    <cellStyle name="输出 3 7" xfId="509" xr:uid="{8EEBC114-8197-4893-99F3-C88F64747335}"/>
    <cellStyle name="输出 3 8" xfId="536" xr:uid="{6A988D04-EB68-4286-B7EF-66CE9582EBC7}"/>
    <cellStyle name="输出 4" xfId="333" xr:uid="{89EAB38E-3F60-4741-A798-7760F570AC60}"/>
    <cellStyle name="输出 4 2" xfId="351" xr:uid="{9A9D307F-823B-49A4-B175-201D7C59964E}"/>
    <cellStyle name="输出 4 3" xfId="406" xr:uid="{51580453-7A30-4884-9441-548A3C8C1590}"/>
    <cellStyle name="输出 4 4" xfId="435" xr:uid="{D64CD9C3-DD77-4D3A-8B27-3652A02133E1}"/>
    <cellStyle name="输出 4 5" xfId="462" xr:uid="{9BB5925E-62D5-421F-9E55-02F0FE90E1F5}"/>
    <cellStyle name="输出 4 6" xfId="489" xr:uid="{3CDCBF20-9F98-4440-A9F5-7F26F75F8028}"/>
    <cellStyle name="输出 4 7" xfId="516" xr:uid="{0D4ABDE6-5620-426C-9ABB-3BDAC1DCA8DD}"/>
    <cellStyle name="输出 4 8" xfId="543" xr:uid="{3EC09BD9-8A49-46C9-B382-68EFE6053FF1}"/>
    <cellStyle name="输出 5" xfId="413" xr:uid="{FF68A90D-D932-4DE1-95EE-AE34714A0C9E}"/>
    <cellStyle name="输出 6" xfId="398" xr:uid="{30C5D923-FF72-418C-87AE-9146B667532D}"/>
    <cellStyle name="输出 7" xfId="390" xr:uid="{1278A8E3-F947-4944-BBEF-E98CC63BFC5F}"/>
    <cellStyle name="输出 8" xfId="392" xr:uid="{1F06EC17-4C65-49DD-A7FD-F665213591A6}"/>
    <cellStyle name="输出 9" xfId="374" xr:uid="{4A78D803-256B-4347-8E53-D144262B64F5}"/>
    <cellStyle name="适中" xfId="42" xr:uid="{00000000-0005-0000-0000-000048010000}"/>
    <cellStyle name="适中 2" xfId="323" xr:uid="{00000000-0005-0000-0000-000049010000}"/>
    <cellStyle name="链接单元格" xfId="167" xr:uid="{00000000-0005-0000-0000-00004A010000}"/>
  </cellStyles>
  <dxfs count="10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70C0"/>
      <color rgb="FFFFFFFF"/>
      <color rgb="FF0000FF"/>
      <color rgb="FF008000"/>
      <color rgb="FF525252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image003.png@01DC691B.98AC62A0" TargetMode="External"/><Relationship Id="rId3" Type="http://schemas.openxmlformats.org/officeDocument/2006/relationships/hyperlink" Target="#'RED SEA'!A1"/><Relationship Id="rId7" Type="http://schemas.openxmlformats.org/officeDocument/2006/relationships/image" Target="../media/image1.png"/><Relationship Id="rId2" Type="http://schemas.openxmlformats.org/officeDocument/2006/relationships/hyperlink" Target="#'INLAND GULF'!A1"/><Relationship Id="rId1" Type="http://schemas.openxmlformats.org/officeDocument/2006/relationships/hyperlink" Target="#'PERSIAN GULF'!A1"/><Relationship Id="rId6" Type="http://schemas.openxmlformats.org/officeDocument/2006/relationships/hyperlink" Target="#'SOUTH PACIFIC'!A1"/><Relationship Id="rId5" Type="http://schemas.openxmlformats.org/officeDocument/2006/relationships/hyperlink" Target="#' NEW ZEALAND VIA SIN'!A1"/><Relationship Id="rId10" Type="http://schemas.openxmlformats.org/officeDocument/2006/relationships/hyperlink" Target="#'PERSIAN GULF-VIA CHINA PORT'!A1"/><Relationship Id="rId4" Type="http://schemas.openxmlformats.org/officeDocument/2006/relationships/hyperlink" Target="#'AUSTRALIA VIA SIN'!A1"/><Relationship Id="rId9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142875</xdr:rowOff>
    </xdr:from>
    <xdr:to>
      <xdr:col>0</xdr:col>
      <xdr:colOff>1924050</xdr:colOff>
      <xdr:row>9</xdr:row>
      <xdr:rowOff>47625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D7589-908E-41AB-81FA-F51FC1FE2D3C}"/>
            </a:ext>
          </a:extLst>
        </xdr:cNvPr>
        <xdr:cNvSpPr/>
      </xdr:nvSpPr>
      <xdr:spPr>
        <a:xfrm>
          <a:off x="0" y="7143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PERSIAN GULF	</a:t>
          </a:r>
        </a:p>
      </xdr:txBody>
    </xdr:sp>
    <xdr:clientData/>
  </xdr:twoCellAnchor>
  <xdr:twoCellAnchor>
    <xdr:from>
      <xdr:col>0</xdr:col>
      <xdr:colOff>0</xdr:colOff>
      <xdr:row>13</xdr:row>
      <xdr:rowOff>142875</xdr:rowOff>
    </xdr:from>
    <xdr:to>
      <xdr:col>0</xdr:col>
      <xdr:colOff>1924050</xdr:colOff>
      <xdr:row>15</xdr:row>
      <xdr:rowOff>47625</xdr:rowOff>
    </xdr:to>
    <xdr:sp macro="" textlink="">
      <xdr:nvSpPr>
        <xdr:cNvPr id="4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3D94F3-1319-4975-92E6-28D1E8DFA7A9}"/>
            </a:ext>
          </a:extLst>
        </xdr:cNvPr>
        <xdr:cNvSpPr/>
      </xdr:nvSpPr>
      <xdr:spPr>
        <a:xfrm>
          <a:off x="0" y="12858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INLAND GULF</a:t>
          </a:r>
        </a:p>
      </xdr:txBody>
    </xdr:sp>
    <xdr:clientData/>
  </xdr:twoCellAnchor>
  <xdr:twoCellAnchor>
    <xdr:from>
      <xdr:col>0</xdr:col>
      <xdr:colOff>0</xdr:colOff>
      <xdr:row>16</xdr:row>
      <xdr:rowOff>142875</xdr:rowOff>
    </xdr:from>
    <xdr:to>
      <xdr:col>0</xdr:col>
      <xdr:colOff>1924050</xdr:colOff>
      <xdr:row>18</xdr:row>
      <xdr:rowOff>47625</xdr:rowOff>
    </xdr:to>
    <xdr:sp macro="" textlink="">
      <xdr:nvSpPr>
        <xdr:cNvPr id="5" name="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BDDCE7-C6EB-4F25-9B61-5378DEFA94EB}"/>
            </a:ext>
          </a:extLst>
        </xdr:cNvPr>
        <xdr:cNvSpPr/>
      </xdr:nvSpPr>
      <xdr:spPr>
        <a:xfrm>
          <a:off x="0" y="18573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RED SEA</a:t>
          </a:r>
        </a:p>
      </xdr:txBody>
    </xdr:sp>
    <xdr:clientData/>
  </xdr:twoCellAnchor>
  <xdr:twoCellAnchor>
    <xdr:from>
      <xdr:col>0</xdr:col>
      <xdr:colOff>0</xdr:colOff>
      <xdr:row>19</xdr:row>
      <xdr:rowOff>171450</xdr:rowOff>
    </xdr:from>
    <xdr:to>
      <xdr:col>0</xdr:col>
      <xdr:colOff>1924050</xdr:colOff>
      <xdr:row>21</xdr:row>
      <xdr:rowOff>76200</xdr:rowOff>
    </xdr:to>
    <xdr:sp macro="" textlink="">
      <xdr:nvSpPr>
        <xdr:cNvPr id="6" name="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8AF5DB-013E-4A66-A618-FABA1D5A5EC7}"/>
            </a:ext>
          </a:extLst>
        </xdr:cNvPr>
        <xdr:cNvSpPr/>
      </xdr:nvSpPr>
      <xdr:spPr>
        <a:xfrm>
          <a:off x="0" y="24574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AUSTRALIA VIA SIN</a:t>
          </a:r>
        </a:p>
      </xdr:txBody>
    </xdr:sp>
    <xdr:clientData/>
  </xdr:twoCellAnchor>
  <xdr:twoCellAnchor>
    <xdr:from>
      <xdr:col>0</xdr:col>
      <xdr:colOff>0</xdr:colOff>
      <xdr:row>22</xdr:row>
      <xdr:rowOff>171450</xdr:rowOff>
    </xdr:from>
    <xdr:to>
      <xdr:col>0</xdr:col>
      <xdr:colOff>1924050</xdr:colOff>
      <xdr:row>24</xdr:row>
      <xdr:rowOff>76200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EA3AF-A089-4ACC-87DF-46943B1F510B}"/>
            </a:ext>
          </a:extLst>
        </xdr:cNvPr>
        <xdr:cNvSpPr/>
      </xdr:nvSpPr>
      <xdr:spPr>
        <a:xfrm>
          <a:off x="0" y="30289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NEW ZEALAND VIA SIN</a:t>
          </a:r>
        </a:p>
      </xdr:txBody>
    </xdr:sp>
    <xdr:clientData/>
  </xdr:twoCellAnchor>
  <xdr:twoCellAnchor>
    <xdr:from>
      <xdr:col>0</xdr:col>
      <xdr:colOff>0</xdr:colOff>
      <xdr:row>25</xdr:row>
      <xdr:rowOff>152400</xdr:rowOff>
    </xdr:from>
    <xdr:to>
      <xdr:col>0</xdr:col>
      <xdr:colOff>1924050</xdr:colOff>
      <xdr:row>27</xdr:row>
      <xdr:rowOff>57150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F0CCC9-C83C-4CAA-986A-1E1E626F9445}"/>
            </a:ext>
          </a:extLst>
        </xdr:cNvPr>
        <xdr:cNvSpPr/>
      </xdr:nvSpPr>
      <xdr:spPr>
        <a:xfrm>
          <a:off x="0" y="358140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SOUTH PACIFIC</a:t>
          </a:r>
        </a:p>
      </xdr:txBody>
    </xdr:sp>
    <xdr:clientData/>
  </xdr:twoCellAnchor>
  <xdr:twoCellAnchor>
    <xdr:from>
      <xdr:col>0</xdr:col>
      <xdr:colOff>0</xdr:colOff>
      <xdr:row>69</xdr:row>
      <xdr:rowOff>133350</xdr:rowOff>
    </xdr:from>
    <xdr:to>
      <xdr:col>0</xdr:col>
      <xdr:colOff>1790700</xdr:colOff>
      <xdr:row>72</xdr:row>
      <xdr:rowOff>95250</xdr:rowOff>
    </xdr:to>
    <xdr:pic>
      <xdr:nvPicPr>
        <xdr:cNvPr id="2" name="Picture 1000805140">
          <a:extLst>
            <a:ext uri="{FF2B5EF4-FFF2-40B4-BE49-F238E27FC236}">
              <a16:creationId xmlns:a16="http://schemas.microsoft.com/office/drawing/2014/main" id="{E23CA5C5-E327-4FB3-B4F9-01F53C29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0275"/>
          <a:ext cx="17907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1685280</xdr:colOff>
      <xdr:row>2</xdr:row>
      <xdr:rowOff>180975</xdr:rowOff>
    </xdr:to>
    <xdr:pic>
      <xdr:nvPicPr>
        <xdr:cNvPr id="9" name="Picture 1243">
          <a:extLst>
            <a:ext uri="{FF2B5EF4-FFF2-40B4-BE49-F238E27FC236}">
              <a16:creationId xmlns:a16="http://schemas.microsoft.com/office/drawing/2014/main" id="{1E6A52AA-8407-423F-82E2-F7F5053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clrChange>
            <a:clrFrom>
              <a:srgbClr val="F8FFFF"/>
            </a:clrFrom>
            <a:clrTo>
              <a:srgbClr val="F8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68528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161925</xdr:rowOff>
    </xdr:from>
    <xdr:to>
      <xdr:col>0</xdr:col>
      <xdr:colOff>1924050</xdr:colOff>
      <xdr:row>9</xdr:row>
      <xdr:rowOff>66675</xdr:rowOff>
    </xdr:to>
    <xdr:sp macro="" textlink="">
      <xdr:nvSpPr>
        <xdr:cNvPr id="10" name="Rectangl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B1A6CA-DD32-4C0D-8572-C71EEFB75685}"/>
            </a:ext>
          </a:extLst>
        </xdr:cNvPr>
        <xdr:cNvSpPr/>
      </xdr:nvSpPr>
      <xdr:spPr>
        <a:xfrm>
          <a:off x="0" y="224790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PERSIAN GULF	</a:t>
          </a:r>
        </a:p>
      </xdr:txBody>
    </xdr:sp>
    <xdr:clientData/>
  </xdr:twoCellAnchor>
  <xdr:twoCellAnchor>
    <xdr:from>
      <xdr:col>0</xdr:col>
      <xdr:colOff>0</xdr:colOff>
      <xdr:row>10</xdr:row>
      <xdr:rowOff>180975</xdr:rowOff>
    </xdr:from>
    <xdr:to>
      <xdr:col>0</xdr:col>
      <xdr:colOff>1914526</xdr:colOff>
      <xdr:row>12</xdr:row>
      <xdr:rowOff>28575</xdr:rowOff>
    </xdr:to>
    <xdr:sp macro="[0]!Rectangle10_Click" textlink="">
      <xdr:nvSpPr>
        <xdr:cNvPr id="11" name="Rectangl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34C9A03-9846-4479-8BD4-6EC0F4C332DE}"/>
            </a:ext>
          </a:extLst>
        </xdr:cNvPr>
        <xdr:cNvSpPr/>
      </xdr:nvSpPr>
      <xdr:spPr>
        <a:xfrm>
          <a:off x="0" y="2838450"/>
          <a:ext cx="1914526" cy="2286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PERSIAN GULF-VIA CHINA PORT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BD7D54AA-24D5-4CA7-A56E-DCDE52D9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CDBFDA0F-1FF0-4A6F-8DEB-B4C059B8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47775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1</xdr:col>
      <xdr:colOff>3922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1E0151AA-08AB-401D-BF7C-F80A0A60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9675" cy="990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1</xdr:col>
      <xdr:colOff>3922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D22EA69E-82FC-48EE-9D75-FC09AD19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442197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35C36BF1-DF21-43FA-86F8-55AA9079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1238250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E049E76-3944-43E6-906E-BE440F86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990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1238250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D6C47C12-5085-465B-899C-86079400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ddung@coscon.com" TargetMode="External"/><Relationship Id="rId13" Type="http://schemas.openxmlformats.org/officeDocument/2006/relationships/hyperlink" Target="mailto:tthuyen@coscon.com" TargetMode="External"/><Relationship Id="rId3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7" Type="http://schemas.openxmlformats.org/officeDocument/2006/relationships/hyperlink" Target="mailto:nhvan@coscon.com" TargetMode="External"/><Relationship Id="rId12" Type="http://schemas.openxmlformats.org/officeDocument/2006/relationships/hyperlink" Target="mailto:tthuyen@coscon.com" TargetMode="External"/><Relationship Id="rId2" Type="http://schemas.openxmlformats.org/officeDocument/2006/relationships/hyperlink" Target="https://www.facebook.com/coscoshippingvietnam" TargetMode="External"/><Relationship Id="rId1" Type="http://schemas.openxmlformats.org/officeDocument/2006/relationships/hyperlink" Target="https://world.lines.coscoshipping.com/NGS/en/home" TargetMode="External"/><Relationship Id="rId6" Type="http://schemas.openxmlformats.org/officeDocument/2006/relationships/hyperlink" Target="mailto:nhvan@coscon.com" TargetMode="External"/><Relationship Id="rId11" Type="http://schemas.openxmlformats.org/officeDocument/2006/relationships/hyperlink" Target="mailto:cnquynh@coscon.com" TargetMode="External"/><Relationship Id="rId5" Type="http://schemas.openxmlformats.org/officeDocument/2006/relationships/hyperlink" Target="https://elines.coscoshipping.com/ebusiness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sgn.sales@coscon.com" TargetMode="External"/><Relationship Id="rId4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9" Type="http://schemas.openxmlformats.org/officeDocument/2006/relationships/hyperlink" Target="mailto:dgvinh@coscon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91E2-1220-4A5B-93F0-88FE0C3D066B}">
  <sheetPr codeName="Sheet1"/>
  <dimension ref="A1:E73"/>
  <sheetViews>
    <sheetView topLeftCell="A25" workbookViewId="0">
      <selection activeCell="C32" sqref="C32"/>
    </sheetView>
  </sheetViews>
  <sheetFormatPr defaultRowHeight="15"/>
  <cols>
    <col min="1" max="1" width="87.5703125" style="151" bestFit="1" customWidth="1"/>
    <col min="2" max="2" width="25.42578125" style="151" bestFit="1" customWidth="1"/>
    <col min="3" max="3" width="59.140625" style="151" bestFit="1" customWidth="1"/>
    <col min="4" max="4" width="9.140625" style="151"/>
    <col min="5" max="5" width="29.42578125" style="151" bestFit="1" customWidth="1"/>
    <col min="6" max="16384" width="9.140625" style="151"/>
  </cols>
  <sheetData>
    <row r="1" spans="1:5" ht="50.25">
      <c r="A1" s="226" t="s">
        <v>111</v>
      </c>
      <c r="B1" s="227"/>
      <c r="C1" s="227"/>
    </row>
    <row r="4" spans="1:5" ht="33.75">
      <c r="A4" s="228" t="s">
        <v>112</v>
      </c>
      <c r="B4" s="228"/>
      <c r="C4" s="228"/>
    </row>
    <row r="5" spans="1:5" ht="20.25">
      <c r="D5" s="161" t="s">
        <v>113</v>
      </c>
      <c r="E5" s="162">
        <f ca="1">TODAY()</f>
        <v>46315</v>
      </c>
    </row>
    <row r="29" spans="1:2" ht="15.75">
      <c r="A29" s="152" t="s">
        <v>100</v>
      </c>
    </row>
    <row r="31" spans="1:2" ht="15.75">
      <c r="A31" s="178" t="s">
        <v>82</v>
      </c>
      <c r="B31" s="178" t="s">
        <v>83</v>
      </c>
    </row>
    <row r="32" spans="1:2">
      <c r="A32" s="225" t="s">
        <v>84</v>
      </c>
      <c r="B32" s="179" t="s">
        <v>85</v>
      </c>
    </row>
    <row r="33" spans="1:2">
      <c r="A33" s="225"/>
      <c r="B33" s="179" t="s">
        <v>86</v>
      </c>
    </row>
    <row r="34" spans="1:2">
      <c r="A34" s="180" t="s">
        <v>127</v>
      </c>
      <c r="B34" s="179" t="s">
        <v>128</v>
      </c>
    </row>
    <row r="35" spans="1:2">
      <c r="A35" s="229" t="s">
        <v>129</v>
      </c>
      <c r="B35" s="223" t="s">
        <v>130</v>
      </c>
    </row>
    <row r="36" spans="1:2">
      <c r="A36" s="229"/>
      <c r="B36" s="223" t="s">
        <v>131</v>
      </c>
    </row>
    <row r="37" spans="1:2">
      <c r="A37" s="229"/>
      <c r="B37" s="223" t="s">
        <v>132</v>
      </c>
    </row>
    <row r="38" spans="1:2">
      <c r="A38" s="229"/>
      <c r="B38" s="223" t="s">
        <v>151</v>
      </c>
    </row>
    <row r="39" spans="1:2">
      <c r="A39" s="229"/>
      <c r="B39" s="222" t="s">
        <v>152</v>
      </c>
    </row>
    <row r="40" spans="1:2">
      <c r="A40" s="229"/>
      <c r="B40" s="222" t="s">
        <v>158</v>
      </c>
    </row>
    <row r="41" spans="1:2">
      <c r="A41" s="229" t="s">
        <v>134</v>
      </c>
      <c r="B41" s="223" t="s">
        <v>133</v>
      </c>
    </row>
    <row r="42" spans="1:2">
      <c r="A42" s="229"/>
      <c r="B42" s="223" t="s">
        <v>135</v>
      </c>
    </row>
    <row r="43" spans="1:2">
      <c r="A43" s="210" t="s">
        <v>136</v>
      </c>
      <c r="B43" s="209" t="s">
        <v>137</v>
      </c>
    </row>
    <row r="44" spans="1:2">
      <c r="A44" s="230" t="s">
        <v>138</v>
      </c>
      <c r="B44" s="179" t="s">
        <v>139</v>
      </c>
    </row>
    <row r="45" spans="1:2">
      <c r="A45" s="231"/>
      <c r="B45" s="208" t="s">
        <v>140</v>
      </c>
    </row>
    <row r="46" spans="1:2">
      <c r="A46" s="231"/>
      <c r="B46" s="179" t="s">
        <v>141</v>
      </c>
    </row>
    <row r="47" spans="1:2">
      <c r="A47" s="232"/>
      <c r="B47" s="179" t="s">
        <v>150</v>
      </c>
    </row>
    <row r="48" spans="1:2">
      <c r="A48" s="180" t="s">
        <v>136</v>
      </c>
      <c r="B48" s="179" t="s">
        <v>142</v>
      </c>
    </row>
    <row r="49" spans="1:2">
      <c r="A49" s="224" t="s">
        <v>87</v>
      </c>
      <c r="B49" s="181" t="s">
        <v>88</v>
      </c>
    </row>
    <row r="50" spans="1:2">
      <c r="A50" s="224"/>
      <c r="B50" s="181" t="s">
        <v>89</v>
      </c>
    </row>
    <row r="51" spans="1:2">
      <c r="A51" s="224"/>
      <c r="B51" s="179" t="s">
        <v>90</v>
      </c>
    </row>
    <row r="52" spans="1:2">
      <c r="A52" s="224"/>
      <c r="B52" s="181" t="s">
        <v>91</v>
      </c>
    </row>
    <row r="53" spans="1:2">
      <c r="A53" s="225" t="s">
        <v>92</v>
      </c>
      <c r="B53" s="181" t="s">
        <v>93</v>
      </c>
    </row>
    <row r="54" spans="1:2">
      <c r="A54" s="225"/>
      <c r="B54" s="181" t="s">
        <v>94</v>
      </c>
    </row>
    <row r="55" spans="1:2">
      <c r="A55" s="225"/>
      <c r="B55" s="179" t="s">
        <v>95</v>
      </c>
    </row>
    <row r="56" spans="1:2">
      <c r="A56" s="225"/>
      <c r="B56" s="179" t="s">
        <v>96</v>
      </c>
    </row>
    <row r="57" spans="1:2">
      <c r="A57" s="225"/>
      <c r="B57" s="181" t="s">
        <v>97</v>
      </c>
    </row>
    <row r="58" spans="1:2">
      <c r="A58" s="180" t="s">
        <v>98</v>
      </c>
      <c r="B58" s="179" t="s">
        <v>99</v>
      </c>
    </row>
    <row r="60" spans="1:2" ht="20.25">
      <c r="A60" s="153" t="s">
        <v>101</v>
      </c>
      <c r="B60" s="154"/>
    </row>
    <row r="61" spans="1:2" ht="15.75">
      <c r="A61" s="155" t="s">
        <v>102</v>
      </c>
      <c r="B61" s="154"/>
    </row>
    <row r="62" spans="1:2">
      <c r="A62" s="156" t="s">
        <v>103</v>
      </c>
      <c r="B62" s="154"/>
    </row>
    <row r="63" spans="1:2">
      <c r="A63" s="156" t="s">
        <v>104</v>
      </c>
      <c r="B63" s="154"/>
    </row>
    <row r="64" spans="1:2">
      <c r="A64" s="157" t="s">
        <v>105</v>
      </c>
      <c r="B64" s="154"/>
    </row>
    <row r="65" spans="1:2">
      <c r="A65" s="156" t="s">
        <v>106</v>
      </c>
      <c r="B65" s="154"/>
    </row>
    <row r="66" spans="1:2">
      <c r="A66" s="158" t="s">
        <v>107</v>
      </c>
      <c r="B66" s="154"/>
    </row>
    <row r="67" spans="1:2">
      <c r="A67" s="158" t="s">
        <v>108</v>
      </c>
      <c r="B67" s="154"/>
    </row>
    <row r="68" spans="1:2">
      <c r="A68" s="158" t="s">
        <v>109</v>
      </c>
      <c r="B68" s="154"/>
    </row>
    <row r="69" spans="1:2">
      <c r="A69" s="158" t="s">
        <v>110</v>
      </c>
      <c r="B69" s="154"/>
    </row>
    <row r="70" spans="1:2">
      <c r="A70" s="159"/>
      <c r="B70" s="160"/>
    </row>
    <row r="71" spans="1:2">
      <c r="A71" s="159"/>
      <c r="B71" s="160"/>
    </row>
    <row r="72" spans="1:2">
      <c r="A72" s="159"/>
      <c r="B72" s="160"/>
    </row>
    <row r="73" spans="1:2">
      <c r="A73" s="159"/>
      <c r="B73" s="160"/>
    </row>
  </sheetData>
  <mergeCells count="8">
    <mergeCell ref="A49:A52"/>
    <mergeCell ref="A53:A57"/>
    <mergeCell ref="A1:C1"/>
    <mergeCell ref="A4:C4"/>
    <mergeCell ref="A32:A33"/>
    <mergeCell ref="A35:A40"/>
    <mergeCell ref="A44:A47"/>
    <mergeCell ref="A41:A42"/>
  </mergeCells>
  <hyperlinks>
    <hyperlink ref="A63" r:id="rId1" xr:uid="{6657C335-8BCC-490F-A372-A2EF29793265}"/>
    <hyperlink ref="A64" r:id="rId2" xr:uid="{F96F40DF-351D-4462-98C9-8C982AD63726}"/>
    <hyperlink ref="A65" r:id="rId3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793FBFD3-A669-4218-B95C-14716F85DF46}"/>
    <hyperlink ref="A69" r:id="rId4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B352C2DF-A7A2-44A1-9C1E-2FBB890915C1}"/>
    <hyperlink ref="A62" r:id="rId5" xr:uid="{34DBC722-64E1-4FD2-9958-DDCDB28873C5}"/>
    <hyperlink ref="B32" r:id="rId6" display="mailto:nhvan@coscon.com" xr:uid="{043C5DEC-9709-4AF6-9FC8-A0D6BC3719E1}"/>
    <hyperlink ref="B33" r:id="rId7" display="mailto:nhvan@coscon.com" xr:uid="{0322EC0A-2521-4BB2-8124-72B75ED85EC2}"/>
    <hyperlink ref="B51" r:id="rId8" xr:uid="{E453ADFC-5CAB-4B02-B0FC-97A6F212E1A3}"/>
    <hyperlink ref="B55" r:id="rId9" xr:uid="{9C5EA7A0-49F0-42BE-B15C-CF7EDA243B21}"/>
    <hyperlink ref="B58" r:id="rId10" xr:uid="{FEAA1225-26D5-4BDB-9E11-1E65416F2C8B}"/>
    <hyperlink ref="B45" r:id="rId11" xr:uid="{22620CD7-2B61-4FA0-8A85-F3CB5FFFC6F8}"/>
    <hyperlink ref="B40" r:id="rId12" display="tthuyen@coscon.com" xr:uid="{A60EBCC4-B608-4042-B766-DAE595856766}"/>
    <hyperlink ref="B39" r:id="rId13" display="tthuyen@coscon.com" xr:uid="{ED2AAE44-B062-4CFD-9451-8FBA2B0EB5B4}"/>
  </hyperlinks>
  <pageMargins left="0.7" right="0.7" top="0.75" bottom="0.75" header="0.3" footer="0.3"/>
  <pageSetup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59E9-1BEE-4B9E-92F8-D41B8E93FC97}">
  <sheetPr codeName="Sheet2"/>
  <dimension ref="A1:M26"/>
  <sheetViews>
    <sheetView zoomScale="85" zoomScaleNormal="85" workbookViewId="0">
      <selection activeCell="F32" sqref="F32"/>
    </sheetView>
  </sheetViews>
  <sheetFormatPr defaultColWidth="9.140625" defaultRowHeight="14.25"/>
  <cols>
    <col min="1" max="1" width="19.28515625" style="34" customWidth="1"/>
    <col min="2" max="2" width="6.7109375" style="34" bestFit="1" customWidth="1"/>
    <col min="3" max="3" width="6.85546875" style="32" bestFit="1" customWidth="1"/>
    <col min="4" max="4" width="10.140625" style="32" bestFit="1" customWidth="1"/>
    <col min="5" max="5" width="9.28515625" style="33" bestFit="1" customWidth="1"/>
    <col min="6" max="6" width="35.28515625" style="33" bestFit="1" customWidth="1"/>
    <col min="7" max="7" width="16.7109375" style="34" bestFit="1" customWidth="1"/>
    <col min="8" max="8" width="9.28515625" style="33" bestFit="1" customWidth="1"/>
    <col min="9" max="9" width="13" style="10" bestFit="1" customWidth="1"/>
    <col min="10" max="10" width="34.140625" style="10" bestFit="1" customWidth="1"/>
    <col min="11" max="11" width="11" style="10" bestFit="1" customWidth="1"/>
    <col min="12" max="12" width="12.42578125" style="10" bestFit="1" customWidth="1"/>
    <col min="13" max="13" width="7.7109375" style="10" bestFit="1" customWidth="1"/>
    <col min="14" max="16384" width="9.140625" style="10"/>
  </cols>
  <sheetData>
    <row r="1" spans="1:13" s="36" customFormat="1" ht="27.75">
      <c r="A1" s="5"/>
      <c r="B1" s="233" t="s">
        <v>0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spans="1:13" s="36" customFormat="1" ht="27.75">
      <c r="A2" s="6"/>
      <c r="B2" s="234" t="s">
        <v>147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3" s="36" customFormat="1" ht="27.75">
      <c r="A3" s="7"/>
      <c r="B3" s="8"/>
      <c r="C3" s="8"/>
      <c r="D3" s="8"/>
      <c r="E3" s="8"/>
      <c r="F3" s="8"/>
      <c r="G3" s="9"/>
      <c r="H3" s="8"/>
      <c r="I3" s="8"/>
      <c r="J3" s="8"/>
      <c r="K3" s="8"/>
      <c r="L3" s="8"/>
    </row>
    <row r="4" spans="1:13" s="37" customFormat="1" ht="15.75">
      <c r="A4" s="235" t="s">
        <v>8</v>
      </c>
      <c r="B4" s="236"/>
      <c r="C4" s="239" t="s">
        <v>114</v>
      </c>
      <c r="D4" s="240"/>
      <c r="E4" s="105" t="s">
        <v>115</v>
      </c>
      <c r="F4" s="241" t="s">
        <v>1</v>
      </c>
      <c r="G4" s="242"/>
      <c r="H4" s="245" t="s">
        <v>116</v>
      </c>
      <c r="I4" s="247" t="s">
        <v>117</v>
      </c>
      <c r="J4" s="248"/>
      <c r="K4" s="248"/>
      <c r="L4" s="249"/>
    </row>
    <row r="5" spans="1:13" s="37" customFormat="1" ht="15.75">
      <c r="A5" s="237"/>
      <c r="B5" s="238"/>
      <c r="C5" s="105" t="s">
        <v>2</v>
      </c>
      <c r="D5" s="105" t="s">
        <v>3</v>
      </c>
      <c r="E5" s="106" t="s">
        <v>9</v>
      </c>
      <c r="F5" s="243"/>
      <c r="G5" s="244"/>
      <c r="H5" s="246"/>
      <c r="I5" s="105" t="s">
        <v>13</v>
      </c>
      <c r="J5" s="105" t="s">
        <v>14</v>
      </c>
      <c r="K5" s="105" t="s">
        <v>16</v>
      </c>
      <c r="L5" s="105" t="s">
        <v>15</v>
      </c>
    </row>
    <row r="6" spans="1:13" s="37" customFormat="1" ht="15.75">
      <c r="A6" s="182"/>
      <c r="B6" s="183"/>
      <c r="C6" s="184"/>
      <c r="D6" s="184"/>
      <c r="E6" s="184"/>
      <c r="F6" s="185"/>
      <c r="G6" s="186"/>
      <c r="H6" s="187"/>
      <c r="I6" s="188">
        <f>+H6+14</f>
        <v>14</v>
      </c>
      <c r="J6" s="188" t="s">
        <v>4</v>
      </c>
      <c r="K6" s="188" t="s">
        <v>4</v>
      </c>
      <c r="L6" s="188" t="s">
        <v>4</v>
      </c>
      <c r="M6" s="41" t="s">
        <v>19</v>
      </c>
    </row>
    <row r="7" spans="1:13" s="37" customFormat="1" ht="15.75">
      <c r="A7" s="112"/>
      <c r="B7" s="111"/>
      <c r="C7" s="110"/>
      <c r="D7" s="110"/>
      <c r="E7" s="110"/>
      <c r="F7" s="94"/>
      <c r="G7" s="97"/>
      <c r="H7" s="95"/>
      <c r="I7" s="114">
        <f>+H7+10</f>
        <v>10</v>
      </c>
      <c r="J7" s="114">
        <f>+I7+2</f>
        <v>12</v>
      </c>
      <c r="K7" s="114" t="s">
        <v>4</v>
      </c>
      <c r="L7" s="114">
        <f>+I7+5</f>
        <v>15</v>
      </c>
      <c r="M7" s="39" t="s">
        <v>17</v>
      </c>
    </row>
    <row r="8" spans="1:13" s="37" customFormat="1" ht="15.75">
      <c r="A8" s="142"/>
      <c r="B8" s="108"/>
      <c r="C8" s="109"/>
      <c r="D8" s="109"/>
      <c r="E8" s="109"/>
      <c r="F8" s="96"/>
      <c r="G8" s="96"/>
      <c r="H8" s="86"/>
      <c r="I8" s="115">
        <f t="shared" ref="I8" si="0">+H8+12</f>
        <v>12</v>
      </c>
      <c r="J8" s="115"/>
      <c r="K8" s="115">
        <f>+H8+14</f>
        <v>14</v>
      </c>
      <c r="L8" s="115">
        <f t="shared" ref="L8" si="1">+H8+16</f>
        <v>16</v>
      </c>
      <c r="M8" s="40" t="s">
        <v>18</v>
      </c>
    </row>
    <row r="9" spans="1:13" s="37" customFormat="1" ht="15.75">
      <c r="A9" s="143"/>
      <c r="B9" s="116"/>
      <c r="C9" s="184"/>
      <c r="D9" s="113"/>
      <c r="E9" s="113"/>
      <c r="F9" s="189"/>
      <c r="G9" s="189"/>
      <c r="H9" s="190"/>
      <c r="I9" s="188">
        <f>+H9+14</f>
        <v>14</v>
      </c>
      <c r="J9" s="188" t="s">
        <v>4</v>
      </c>
      <c r="K9" s="188" t="s">
        <v>4</v>
      </c>
      <c r="L9" s="188" t="s">
        <v>4</v>
      </c>
      <c r="M9" s="41" t="s">
        <v>19</v>
      </c>
    </row>
    <row r="10" spans="1:13" s="37" customFormat="1" ht="15.75">
      <c r="A10" s="112"/>
      <c r="B10" s="111"/>
      <c r="C10" s="110"/>
      <c r="D10" s="110"/>
      <c r="E10" s="110"/>
      <c r="F10" s="94"/>
      <c r="G10" s="97"/>
      <c r="H10" s="95"/>
      <c r="I10" s="114">
        <f>+H10+10</f>
        <v>10</v>
      </c>
      <c r="J10" s="114">
        <f>+I10+2</f>
        <v>12</v>
      </c>
      <c r="K10" s="114" t="s">
        <v>4</v>
      </c>
      <c r="L10" s="114">
        <f>+I10+5</f>
        <v>15</v>
      </c>
      <c r="M10" s="39" t="s">
        <v>17</v>
      </c>
    </row>
    <row r="11" spans="1:13" s="37" customFormat="1" ht="15.75">
      <c r="A11" s="142"/>
      <c r="B11" s="108"/>
      <c r="C11" s="109"/>
      <c r="D11" s="109"/>
      <c r="E11" s="109"/>
      <c r="F11" s="101"/>
      <c r="G11" s="100"/>
      <c r="H11" s="86"/>
      <c r="I11" s="115">
        <f t="shared" ref="I11" si="2">+H11+12</f>
        <v>12</v>
      </c>
      <c r="J11" s="115"/>
      <c r="K11" s="115">
        <f>+H11+14</f>
        <v>14</v>
      </c>
      <c r="L11" s="115">
        <f t="shared" ref="L11" si="3">+H11+16</f>
        <v>16</v>
      </c>
      <c r="M11" s="40" t="s">
        <v>18</v>
      </c>
    </row>
    <row r="12" spans="1:13" s="37" customFormat="1" ht="15.75">
      <c r="A12" s="143"/>
      <c r="B12" s="116"/>
      <c r="C12" s="184"/>
      <c r="D12" s="113"/>
      <c r="E12" s="113"/>
      <c r="F12" s="98"/>
      <c r="G12" s="98"/>
      <c r="H12" s="99"/>
      <c r="I12" s="188">
        <f>+H12+14</f>
        <v>14</v>
      </c>
      <c r="J12" s="188" t="s">
        <v>4</v>
      </c>
      <c r="K12" s="188" t="s">
        <v>4</v>
      </c>
      <c r="L12" s="188" t="s">
        <v>4</v>
      </c>
      <c r="M12" s="41" t="s">
        <v>19</v>
      </c>
    </row>
    <row r="13" spans="1:13" s="37" customFormat="1" ht="15.75">
      <c r="A13" s="112"/>
      <c r="B13" s="111"/>
      <c r="C13" s="110"/>
      <c r="D13" s="110"/>
      <c r="E13" s="110"/>
      <c r="F13" s="94"/>
      <c r="G13" s="97"/>
      <c r="H13" s="95"/>
      <c r="I13" s="114">
        <f>+H13+10</f>
        <v>10</v>
      </c>
      <c r="J13" s="114">
        <f>+I13+2</f>
        <v>12</v>
      </c>
      <c r="K13" s="114" t="s">
        <v>4</v>
      </c>
      <c r="L13" s="114">
        <f>+I13+5</f>
        <v>15</v>
      </c>
      <c r="M13" s="39" t="s">
        <v>17</v>
      </c>
    </row>
    <row r="14" spans="1:13" s="37" customFormat="1" ht="15.75">
      <c r="A14" s="118"/>
      <c r="B14" s="119"/>
      <c r="C14" s="117"/>
      <c r="D14" s="109"/>
      <c r="E14" s="109"/>
      <c r="F14" s="101"/>
      <c r="G14" s="100"/>
      <c r="H14" s="86"/>
      <c r="I14" s="115">
        <f t="shared" ref="I14" si="4">+H14+12</f>
        <v>12</v>
      </c>
      <c r="J14" s="115"/>
      <c r="K14" s="115">
        <f>+H14+14</f>
        <v>14</v>
      </c>
      <c r="L14" s="115">
        <f t="shared" ref="L14" si="5">+H14+16</f>
        <v>16</v>
      </c>
      <c r="M14" s="40" t="s">
        <v>18</v>
      </c>
    </row>
    <row r="15" spans="1:13" s="37" customFormat="1" ht="15.75">
      <c r="A15" s="143"/>
      <c r="B15" s="116"/>
      <c r="C15" s="184"/>
      <c r="D15" s="113"/>
      <c r="E15" s="113"/>
      <c r="F15" s="120"/>
      <c r="G15" s="189"/>
      <c r="H15" s="190"/>
      <c r="I15" s="188">
        <f>+H15+14</f>
        <v>14</v>
      </c>
      <c r="J15" s="188" t="s">
        <v>4</v>
      </c>
      <c r="K15" s="188" t="s">
        <v>4</v>
      </c>
      <c r="L15" s="188" t="s">
        <v>4</v>
      </c>
      <c r="M15" s="41" t="s">
        <v>19</v>
      </c>
    </row>
    <row r="16" spans="1:13" s="37" customFormat="1" ht="15.75">
      <c r="A16" s="112"/>
      <c r="B16" s="111"/>
      <c r="C16" s="110"/>
      <c r="D16" s="110"/>
      <c r="E16" s="110"/>
      <c r="F16" s="94"/>
      <c r="G16" s="97"/>
      <c r="H16" s="95"/>
      <c r="I16" s="114">
        <f>+H16+10</f>
        <v>10</v>
      </c>
      <c r="J16" s="114">
        <f>+I16+2</f>
        <v>12</v>
      </c>
      <c r="K16" s="114" t="s">
        <v>4</v>
      </c>
      <c r="L16" s="114">
        <f>+I16+5</f>
        <v>15</v>
      </c>
      <c r="M16" s="39" t="s">
        <v>17</v>
      </c>
    </row>
    <row r="17" spans="1:13" s="37" customFormat="1" ht="15.75">
      <c r="A17" s="142"/>
      <c r="B17" s="108"/>
      <c r="C17" s="109"/>
      <c r="D17" s="109"/>
      <c r="E17" s="109"/>
      <c r="F17" s="101"/>
      <c r="G17" s="100"/>
      <c r="H17" s="86"/>
      <c r="I17" s="115">
        <f t="shared" ref="I17" si="6">+H17+12</f>
        <v>12</v>
      </c>
      <c r="J17" s="115"/>
      <c r="K17" s="115">
        <f>+H17+14</f>
        <v>14</v>
      </c>
      <c r="L17" s="115">
        <f t="shared" ref="L17" si="7">+H17+16</f>
        <v>16</v>
      </c>
      <c r="M17" s="40" t="s">
        <v>18</v>
      </c>
    </row>
    <row r="18" spans="1:13" s="37" customFormat="1" ht="15.75">
      <c r="A18" s="143"/>
      <c r="B18" s="116"/>
      <c r="C18" s="184"/>
      <c r="D18" s="113"/>
      <c r="E18" s="113"/>
      <c r="F18" s="120"/>
      <c r="G18" s="189"/>
      <c r="H18" s="190"/>
      <c r="I18" s="188">
        <f>+H18+14</f>
        <v>14</v>
      </c>
      <c r="J18" s="188" t="s">
        <v>4</v>
      </c>
      <c r="K18" s="188" t="s">
        <v>4</v>
      </c>
      <c r="L18" s="188" t="s">
        <v>4</v>
      </c>
      <c r="M18" s="41" t="s">
        <v>19</v>
      </c>
    </row>
    <row r="19" spans="1:13" s="37" customFormat="1" ht="15.75">
      <c r="A19" s="112"/>
      <c r="B19" s="111"/>
      <c r="C19" s="110"/>
      <c r="D19" s="110"/>
      <c r="E19" s="110"/>
      <c r="F19" s="94"/>
      <c r="G19" s="97"/>
      <c r="H19" s="95"/>
      <c r="I19" s="114">
        <f>+H19+10</f>
        <v>10</v>
      </c>
      <c r="J19" s="114">
        <f>+I19+2</f>
        <v>12</v>
      </c>
      <c r="K19" s="114" t="s">
        <v>4</v>
      </c>
      <c r="L19" s="114">
        <f>+I19+5</f>
        <v>15</v>
      </c>
      <c r="M19" s="39" t="s">
        <v>17</v>
      </c>
    </row>
    <row r="20" spans="1:13" s="37" customFormat="1" ht="15.75">
      <c r="A20" s="142"/>
      <c r="B20" s="108"/>
      <c r="C20" s="109"/>
      <c r="D20" s="109"/>
      <c r="E20" s="109"/>
      <c r="F20" s="101"/>
      <c r="G20" s="100"/>
      <c r="H20" s="86"/>
      <c r="I20" s="115">
        <f t="shared" ref="I20" si="8">+H20+12</f>
        <v>12</v>
      </c>
      <c r="J20" s="115"/>
      <c r="K20" s="115">
        <f>+H20+14</f>
        <v>14</v>
      </c>
      <c r="L20" s="115">
        <f t="shared" ref="L20" si="9">+H20+16</f>
        <v>16</v>
      </c>
      <c r="M20" s="40" t="s">
        <v>18</v>
      </c>
    </row>
    <row r="21" spans="1:13" s="38" customFormat="1" ht="15.75">
      <c r="A21" s="91"/>
      <c r="B21" s="92"/>
      <c r="C21" s="90"/>
      <c r="D21" s="93"/>
      <c r="E21" s="93"/>
      <c r="F21" s="12"/>
      <c r="G21" s="13"/>
      <c r="H21" s="70"/>
      <c r="I21" s="14"/>
      <c r="J21" s="14"/>
      <c r="K21" s="15"/>
      <c r="L21" s="14"/>
    </row>
    <row r="22" spans="1:13" s="1" customFormat="1" ht="18.75">
      <c r="A22" s="16" t="s">
        <v>11</v>
      </c>
      <c r="B22" s="16"/>
      <c r="C22" s="17"/>
      <c r="D22" s="17"/>
      <c r="E22" s="18"/>
      <c r="F22" s="19"/>
      <c r="G22" s="20"/>
      <c r="H22" s="31"/>
    </row>
    <row r="23" spans="1:13" s="1" customFormat="1" ht="18">
      <c r="A23" s="42" t="s">
        <v>5</v>
      </c>
      <c r="B23" s="21"/>
      <c r="C23" s="3"/>
      <c r="D23" s="3"/>
      <c r="E23" s="3"/>
      <c r="F23" s="19"/>
      <c r="G23" s="20"/>
      <c r="H23" s="31"/>
    </row>
    <row r="24" spans="1:13" s="1" customFormat="1" ht="18.75">
      <c r="A24" s="24" t="s">
        <v>7</v>
      </c>
      <c r="B24" s="21"/>
      <c r="C24" s="25"/>
      <c r="D24" s="25"/>
      <c r="F24" s="22"/>
      <c r="G24" s="23"/>
      <c r="H24" s="31"/>
      <c r="I24" s="26"/>
      <c r="J24" s="26"/>
      <c r="L24" s="27"/>
    </row>
    <row r="26" spans="1:13" ht="18.75">
      <c r="A26" s="71" t="s">
        <v>12</v>
      </c>
      <c r="B26" s="72"/>
      <c r="C26" s="73"/>
      <c r="D26" s="73"/>
      <c r="E26" s="74"/>
      <c r="F26" s="74"/>
    </row>
  </sheetData>
  <mergeCells count="7">
    <mergeCell ref="B1:L1"/>
    <mergeCell ref="B2:L2"/>
    <mergeCell ref="A4:B5"/>
    <mergeCell ref="C4:D4"/>
    <mergeCell ref="F4:G5"/>
    <mergeCell ref="H4:H5"/>
    <mergeCell ref="I4:L4"/>
  </mergeCells>
  <conditionalFormatting sqref="B6">
    <cfRule type="duplicateValues" dxfId="1010" priority="510"/>
    <cfRule type="duplicateValues" dxfId="1009" priority="566"/>
    <cfRule type="duplicateValues" dxfId="1008" priority="565"/>
    <cfRule type="duplicateValues" dxfId="1007" priority="564"/>
    <cfRule type="duplicateValues" dxfId="1006" priority="563"/>
    <cfRule type="duplicateValues" dxfId="1005" priority="562"/>
    <cfRule type="duplicateValues" dxfId="1004" priority="561"/>
    <cfRule type="duplicateValues" dxfId="1003" priority="560"/>
    <cfRule type="duplicateValues" dxfId="1002" priority="559"/>
    <cfRule type="duplicateValues" dxfId="1001" priority="558"/>
    <cfRule type="duplicateValues" dxfId="1000" priority="557"/>
    <cfRule type="duplicateValues" dxfId="999" priority="556"/>
    <cfRule type="duplicateValues" dxfId="998" priority="555"/>
    <cfRule type="duplicateValues" dxfId="997" priority="554"/>
    <cfRule type="duplicateValues" dxfId="996" priority="553"/>
    <cfRule type="duplicateValues" dxfId="995" priority="552"/>
    <cfRule type="duplicateValues" dxfId="994" priority="551"/>
    <cfRule type="duplicateValues" dxfId="993" priority="550"/>
    <cfRule type="duplicateValues" dxfId="992" priority="549"/>
    <cfRule type="duplicateValues" dxfId="991" priority="548"/>
    <cfRule type="duplicateValues" dxfId="990" priority="547"/>
    <cfRule type="duplicateValues" dxfId="989" priority="546"/>
    <cfRule type="duplicateValues" dxfId="988" priority="545"/>
    <cfRule type="duplicateValues" dxfId="987" priority="544"/>
    <cfRule type="duplicateValues" dxfId="986" priority="543"/>
    <cfRule type="duplicateValues" dxfId="985" priority="542"/>
    <cfRule type="duplicateValues" dxfId="984" priority="541"/>
    <cfRule type="duplicateValues" dxfId="983" priority="540"/>
    <cfRule type="duplicateValues" dxfId="982" priority="539"/>
    <cfRule type="duplicateValues" dxfId="981" priority="538"/>
    <cfRule type="duplicateValues" dxfId="980" priority="537"/>
    <cfRule type="duplicateValues" dxfId="979" priority="511"/>
    <cfRule type="duplicateValues" dxfId="978" priority="512"/>
    <cfRule type="duplicateValues" dxfId="977" priority="513"/>
    <cfRule type="duplicateValues" dxfId="976" priority="514"/>
    <cfRule type="duplicateValues" dxfId="975" priority="515"/>
    <cfRule type="duplicateValues" dxfId="974" priority="516"/>
    <cfRule type="duplicateValues" dxfId="973" priority="517"/>
    <cfRule type="duplicateValues" dxfId="972" priority="518"/>
    <cfRule type="duplicateValues" dxfId="971" priority="519"/>
    <cfRule type="duplicateValues" dxfId="970" priority="520"/>
    <cfRule type="duplicateValues" dxfId="969" priority="567"/>
    <cfRule type="duplicateValues" dxfId="968" priority="536"/>
    <cfRule type="duplicateValues" dxfId="967" priority="521"/>
    <cfRule type="duplicateValues" dxfId="966" priority="522"/>
    <cfRule type="duplicateValues" dxfId="965" priority="523"/>
    <cfRule type="duplicateValues" dxfId="964" priority="526"/>
    <cfRule type="duplicateValues" dxfId="963" priority="524"/>
    <cfRule type="duplicateValues" dxfId="962" priority="525"/>
    <cfRule type="duplicateValues" dxfId="961" priority="535"/>
    <cfRule type="duplicateValues" dxfId="960" priority="534"/>
    <cfRule type="duplicateValues" dxfId="959" priority="533"/>
    <cfRule type="duplicateValues" dxfId="958" priority="532"/>
    <cfRule type="duplicateValues" dxfId="957" priority="531"/>
    <cfRule type="duplicateValues" dxfId="956" priority="530"/>
    <cfRule type="duplicateValues" dxfId="955" priority="529"/>
    <cfRule type="duplicateValues" dxfId="954" priority="528"/>
    <cfRule type="duplicateValues" dxfId="953" priority="527"/>
    <cfRule type="duplicateValues" dxfId="952" priority="497"/>
    <cfRule type="duplicateValues" dxfId="951" priority="498"/>
    <cfRule type="duplicateValues" dxfId="950" priority="499"/>
    <cfRule type="duplicateValues" dxfId="949" priority="500"/>
    <cfRule type="duplicateValues" dxfId="948" priority="501"/>
    <cfRule type="duplicateValues" dxfId="947" priority="502"/>
    <cfRule type="duplicateValues" dxfId="946" priority="503"/>
    <cfRule type="duplicateValues" dxfId="945" priority="504"/>
    <cfRule type="duplicateValues" dxfId="944" priority="505"/>
    <cfRule type="duplicateValues" dxfId="943" priority="506"/>
    <cfRule type="duplicateValues" dxfId="942" priority="507"/>
    <cfRule type="duplicateValues" dxfId="941" priority="508"/>
    <cfRule type="duplicateValues" dxfId="940" priority="509"/>
    <cfRule type="duplicateValues" dxfId="939" priority="568"/>
    <cfRule type="duplicateValues" dxfId="938" priority="569"/>
    <cfRule type="duplicateValues" dxfId="937" priority="570"/>
    <cfRule type="duplicateValues" dxfId="936" priority="571"/>
    <cfRule type="duplicateValues" dxfId="935" priority="572"/>
    <cfRule type="duplicateValues" dxfId="934" priority="573"/>
    <cfRule type="duplicateValues" dxfId="933" priority="574"/>
    <cfRule type="duplicateValues" dxfId="932" priority="575"/>
    <cfRule type="duplicateValues" dxfId="931" priority="576"/>
    <cfRule type="duplicateValues" dxfId="930" priority="577"/>
    <cfRule type="duplicateValues" dxfId="929" priority="578"/>
    <cfRule type="duplicateValues" dxfId="928" priority="579"/>
    <cfRule type="duplicateValues" dxfId="927" priority="580"/>
    <cfRule type="duplicateValues" dxfId="926" priority="581"/>
    <cfRule type="duplicateValues" dxfId="925" priority="582"/>
    <cfRule type="duplicateValues" dxfId="924" priority="583"/>
    <cfRule type="duplicateValues" dxfId="923" priority="584"/>
    <cfRule type="duplicateValues" dxfId="922" priority="585"/>
    <cfRule type="duplicateValues" dxfId="921" priority="586"/>
    <cfRule type="duplicateValues" dxfId="920" priority="587"/>
    <cfRule type="duplicateValues" dxfId="919" priority="588"/>
    <cfRule type="duplicateValues" dxfId="918" priority="589"/>
    <cfRule type="duplicateValues" dxfId="917" priority="590"/>
    <cfRule type="duplicateValues" dxfId="916" priority="591"/>
    <cfRule type="duplicateValues" dxfId="915" priority="592"/>
    <cfRule type="duplicateValues" dxfId="914" priority="593"/>
    <cfRule type="duplicateValues" dxfId="913" priority="923"/>
    <cfRule type="duplicateValues" dxfId="912" priority="924"/>
    <cfRule type="duplicateValues" dxfId="911" priority="925"/>
    <cfRule type="duplicateValues" dxfId="910" priority="926"/>
    <cfRule type="duplicateValues" dxfId="909" priority="927"/>
    <cfRule type="duplicateValues" dxfId="908" priority="928"/>
    <cfRule type="duplicateValues" dxfId="907" priority="929"/>
    <cfRule type="duplicateValues" dxfId="906" priority="930"/>
    <cfRule type="duplicateValues" dxfId="905" priority="931"/>
    <cfRule type="duplicateValues" dxfId="904" priority="970"/>
    <cfRule type="duplicateValues" dxfId="903" priority="1246"/>
    <cfRule type="duplicateValues" dxfId="902" priority="1247"/>
    <cfRule type="duplicateValues" dxfId="901" priority="1248"/>
    <cfRule type="duplicateValues" dxfId="900" priority="1249"/>
    <cfRule type="duplicateValues" dxfId="899" priority="1250"/>
    <cfRule type="duplicateValues" dxfId="898" priority="1251"/>
    <cfRule type="duplicateValues" dxfId="897" priority="1252"/>
    <cfRule type="duplicateValues" dxfId="896" priority="1253"/>
    <cfRule type="duplicateValues" dxfId="895" priority="1254"/>
  </conditionalFormatting>
  <conditionalFormatting sqref="B7">
    <cfRule type="duplicateValues" dxfId="894" priority="77"/>
    <cfRule type="duplicateValues" dxfId="893" priority="78"/>
    <cfRule type="duplicateValues" dxfId="892" priority="79"/>
    <cfRule type="duplicateValues" dxfId="891" priority="80"/>
    <cfRule type="duplicateValues" dxfId="890" priority="81"/>
    <cfRule type="duplicateValues" dxfId="889" priority="82"/>
    <cfRule type="duplicateValues" dxfId="888" priority="84"/>
    <cfRule type="duplicateValues" dxfId="887" priority="85"/>
    <cfRule type="duplicateValues" dxfId="886" priority="86"/>
    <cfRule type="duplicateValues" dxfId="885" priority="87"/>
    <cfRule type="duplicateValues" dxfId="884" priority="88"/>
    <cfRule type="duplicateValues" dxfId="883" priority="89"/>
    <cfRule type="duplicateValues" dxfId="882" priority="90"/>
    <cfRule type="duplicateValues" dxfId="881" priority="91"/>
    <cfRule type="duplicateValues" dxfId="880" priority="92"/>
    <cfRule type="duplicateValues" dxfId="879" priority="93"/>
    <cfRule type="duplicateValues" dxfId="878" priority="94"/>
    <cfRule type="duplicateValues" dxfId="877" priority="95"/>
    <cfRule type="duplicateValues" dxfId="876" priority="96"/>
    <cfRule type="duplicateValues" dxfId="875" priority="97"/>
    <cfRule type="duplicateValues" dxfId="874" priority="98"/>
    <cfRule type="duplicateValues" dxfId="873" priority="99"/>
    <cfRule type="duplicateValues" dxfId="872" priority="100"/>
    <cfRule type="duplicateValues" dxfId="871" priority="101"/>
    <cfRule type="duplicateValues" dxfId="870" priority="102"/>
    <cfRule type="duplicateValues" dxfId="869" priority="103"/>
    <cfRule type="duplicateValues" dxfId="868" priority="104"/>
    <cfRule type="duplicateValues" dxfId="867" priority="105"/>
    <cfRule type="duplicateValues" dxfId="866" priority="106"/>
    <cfRule type="duplicateValues" dxfId="865" priority="107"/>
    <cfRule type="duplicateValues" dxfId="864" priority="108"/>
    <cfRule type="duplicateValues" dxfId="863" priority="109"/>
    <cfRule type="duplicateValues" dxfId="862" priority="110"/>
    <cfRule type="duplicateValues" dxfId="861" priority="111"/>
    <cfRule type="duplicateValues" dxfId="860" priority="112"/>
    <cfRule type="duplicateValues" dxfId="859" priority="113"/>
    <cfRule type="duplicateValues" dxfId="858" priority="114"/>
    <cfRule type="duplicateValues" dxfId="857" priority="115"/>
    <cfRule type="duplicateValues" dxfId="856" priority="116"/>
    <cfRule type="duplicateValues" dxfId="855" priority="117"/>
    <cfRule type="duplicateValues" dxfId="854" priority="118"/>
    <cfRule type="duplicateValues" dxfId="853" priority="119"/>
    <cfRule type="duplicateValues" dxfId="852" priority="120"/>
    <cfRule type="duplicateValues" dxfId="851" priority="121"/>
    <cfRule type="duplicateValues" dxfId="850" priority="122"/>
    <cfRule type="duplicateValues" dxfId="849" priority="123"/>
    <cfRule type="duplicateValues" dxfId="848" priority="124"/>
    <cfRule type="duplicateValues" dxfId="847" priority="125"/>
    <cfRule type="duplicateValues" dxfId="846" priority="127"/>
    <cfRule type="duplicateValues" dxfId="845" priority="128"/>
    <cfRule type="duplicateValues" dxfId="844" priority="83"/>
    <cfRule type="duplicateValues" dxfId="843" priority="126"/>
    <cfRule type="duplicateValues" dxfId="842" priority="42"/>
    <cfRule type="duplicateValues" dxfId="841" priority="32"/>
    <cfRule type="duplicateValues" dxfId="840" priority="33"/>
    <cfRule type="duplicateValues" dxfId="839" priority="34"/>
    <cfRule type="duplicateValues" dxfId="838" priority="35"/>
    <cfRule type="duplicateValues" dxfId="837" priority="36"/>
    <cfRule type="duplicateValues" dxfId="836" priority="37"/>
    <cfRule type="duplicateValues" dxfId="835" priority="38"/>
    <cfRule type="duplicateValues" dxfId="834" priority="39"/>
    <cfRule type="duplicateValues" dxfId="833" priority="40"/>
    <cfRule type="duplicateValues" dxfId="832" priority="41"/>
    <cfRule type="duplicateValues" dxfId="831" priority="43"/>
    <cfRule type="duplicateValues" dxfId="830" priority="44"/>
    <cfRule type="duplicateValues" dxfId="829" priority="45"/>
    <cfRule type="duplicateValues" dxfId="828" priority="46"/>
    <cfRule type="duplicateValues" dxfId="827" priority="47"/>
    <cfRule type="duplicateValues" dxfId="826" priority="48"/>
    <cfRule type="duplicateValues" dxfId="825" priority="49"/>
    <cfRule type="duplicateValues" dxfId="824" priority="50"/>
    <cfRule type="duplicateValues" dxfId="823" priority="51"/>
    <cfRule type="duplicateValues" dxfId="822" priority="52"/>
    <cfRule type="duplicateValues" dxfId="821" priority="53"/>
    <cfRule type="duplicateValues" dxfId="820" priority="54"/>
    <cfRule type="duplicateValues" dxfId="819" priority="55"/>
    <cfRule type="duplicateValues" dxfId="818" priority="56"/>
    <cfRule type="duplicateValues" dxfId="817" priority="57"/>
    <cfRule type="duplicateValues" dxfId="816" priority="58"/>
    <cfRule type="duplicateValues" dxfId="815" priority="59"/>
    <cfRule type="duplicateValues" dxfId="814" priority="60"/>
    <cfRule type="duplicateValues" dxfId="813" priority="61"/>
    <cfRule type="duplicateValues" dxfId="812" priority="62"/>
    <cfRule type="duplicateValues" dxfId="811" priority="63"/>
    <cfRule type="duplicateValues" dxfId="810" priority="64"/>
    <cfRule type="duplicateValues" dxfId="809" priority="65"/>
    <cfRule type="duplicateValues" dxfId="808" priority="66"/>
    <cfRule type="duplicateValues" dxfId="807" priority="67"/>
    <cfRule type="duplicateValues" dxfId="806" priority="68"/>
    <cfRule type="duplicateValues" dxfId="805" priority="69"/>
    <cfRule type="duplicateValues" dxfId="804" priority="70"/>
    <cfRule type="duplicateValues" dxfId="803" priority="71"/>
    <cfRule type="duplicateValues" dxfId="802" priority="72"/>
    <cfRule type="duplicateValues" dxfId="801" priority="73"/>
    <cfRule type="duplicateValues" dxfId="800" priority="74"/>
    <cfRule type="duplicateValues" dxfId="799" priority="75"/>
    <cfRule type="duplicateValues" dxfId="798" priority="76"/>
  </conditionalFormatting>
  <conditionalFormatting sqref="B8">
    <cfRule type="duplicateValues" dxfId="797" priority="3198"/>
  </conditionalFormatting>
  <conditionalFormatting sqref="B9">
    <cfRule type="duplicateValues" dxfId="796" priority="31"/>
  </conditionalFormatting>
  <conditionalFormatting sqref="B10">
    <cfRule type="duplicateValues" dxfId="795" priority="26"/>
    <cfRule type="duplicateValues" dxfId="794" priority="30"/>
    <cfRule type="duplicateValues" dxfId="793" priority="29"/>
    <cfRule type="duplicateValues" dxfId="792" priority="28"/>
    <cfRule type="duplicateValues" dxfId="791" priority="27"/>
    <cfRule type="duplicateValues" dxfId="790" priority="25"/>
    <cfRule type="duplicateValues" dxfId="789" priority="24"/>
    <cfRule type="duplicateValues" dxfId="788" priority="23"/>
    <cfRule type="duplicateValues" dxfId="787" priority="22"/>
  </conditionalFormatting>
  <conditionalFormatting sqref="B11">
    <cfRule type="duplicateValues" dxfId="786" priority="632"/>
    <cfRule type="duplicateValues" dxfId="785" priority="631"/>
    <cfRule type="duplicateValues" dxfId="784" priority="630"/>
    <cfRule type="duplicateValues" dxfId="783" priority="629"/>
    <cfRule type="duplicateValues" dxfId="782" priority="628"/>
    <cfRule type="duplicateValues" dxfId="781" priority="627"/>
    <cfRule type="duplicateValues" dxfId="780" priority="626"/>
    <cfRule type="duplicateValues" dxfId="779" priority="625"/>
    <cfRule type="duplicateValues" dxfId="778" priority="624"/>
  </conditionalFormatting>
  <conditionalFormatting sqref="B12">
    <cfRule type="duplicateValues" dxfId="777" priority="3202"/>
  </conditionalFormatting>
  <conditionalFormatting sqref="B13">
    <cfRule type="duplicateValues" dxfId="776" priority="614"/>
    <cfRule type="duplicateValues" dxfId="775" priority="615"/>
    <cfRule type="duplicateValues" dxfId="774" priority="622"/>
    <cfRule type="duplicateValues" dxfId="773" priority="616"/>
    <cfRule type="duplicateValues" dxfId="772" priority="617"/>
    <cfRule type="duplicateValues" dxfId="771" priority="618"/>
    <cfRule type="duplicateValues" dxfId="770" priority="620"/>
    <cfRule type="duplicateValues" dxfId="769" priority="621"/>
    <cfRule type="duplicateValues" dxfId="768" priority="619"/>
  </conditionalFormatting>
  <conditionalFormatting sqref="B14">
    <cfRule type="duplicateValues" dxfId="767" priority="1289"/>
    <cfRule type="duplicateValues" dxfId="766" priority="1290"/>
    <cfRule type="duplicateValues" dxfId="765" priority="1291"/>
    <cfRule type="duplicateValues" dxfId="764" priority="1278"/>
    <cfRule type="duplicateValues" dxfId="763" priority="1292"/>
    <cfRule type="duplicateValues" dxfId="762" priority="1293"/>
    <cfRule type="duplicateValues" dxfId="761" priority="1295"/>
    <cfRule type="duplicateValues" dxfId="760" priority="1282"/>
    <cfRule type="duplicateValues" dxfId="759" priority="1287"/>
    <cfRule type="duplicateValues" dxfId="758" priority="1277"/>
    <cfRule type="duplicateValues" dxfId="757" priority="1276"/>
    <cfRule type="duplicateValues" dxfId="756" priority="1279"/>
    <cfRule type="duplicateValues" dxfId="755" priority="1280"/>
    <cfRule type="duplicateValues" dxfId="754" priority="1281"/>
    <cfRule type="duplicateValues" dxfId="753" priority="1283"/>
    <cfRule type="duplicateValues" dxfId="752" priority="1284"/>
    <cfRule type="duplicateValues" dxfId="751" priority="1285"/>
    <cfRule type="duplicateValues" dxfId="750" priority="1286"/>
    <cfRule type="duplicateValues" dxfId="749" priority="1288"/>
  </conditionalFormatting>
  <conditionalFormatting sqref="B15">
    <cfRule type="duplicateValues" dxfId="748" priority="19"/>
  </conditionalFormatting>
  <conditionalFormatting sqref="B16">
    <cfRule type="duplicateValues" dxfId="747" priority="18"/>
    <cfRule type="duplicateValues" dxfId="746" priority="16"/>
    <cfRule type="duplicateValues" dxfId="745" priority="15"/>
    <cfRule type="duplicateValues" dxfId="744" priority="17"/>
    <cfRule type="duplicateValues" dxfId="743" priority="14"/>
    <cfRule type="duplicateValues" dxfId="742" priority="13"/>
    <cfRule type="duplicateValues" dxfId="741" priority="12"/>
    <cfRule type="duplicateValues" dxfId="740" priority="11"/>
    <cfRule type="duplicateValues" dxfId="739" priority="10"/>
  </conditionalFormatting>
  <conditionalFormatting sqref="B17">
    <cfRule type="duplicateValues" dxfId="738" priority="6"/>
    <cfRule type="duplicateValues" dxfId="737" priority="5"/>
    <cfRule type="duplicateValues" dxfId="736" priority="1"/>
    <cfRule type="duplicateValues" dxfId="735" priority="3"/>
    <cfRule type="duplicateValues" dxfId="734" priority="2"/>
    <cfRule type="duplicateValues" dxfId="733" priority="4"/>
    <cfRule type="duplicateValues" dxfId="732" priority="9"/>
    <cfRule type="duplicateValues" dxfId="731" priority="8"/>
    <cfRule type="duplicateValues" dxfId="730" priority="7"/>
  </conditionalFormatting>
  <conditionalFormatting sqref="B18">
    <cfRule type="duplicateValues" dxfId="729" priority="613"/>
  </conditionalFormatting>
  <conditionalFormatting sqref="B19">
    <cfRule type="duplicateValues" dxfId="728" priority="611"/>
    <cfRule type="duplicateValues" dxfId="727" priority="612"/>
    <cfRule type="duplicateValues" dxfId="726" priority="604"/>
    <cfRule type="duplicateValues" dxfId="725" priority="610"/>
    <cfRule type="duplicateValues" dxfId="724" priority="609"/>
    <cfRule type="duplicateValues" dxfId="723" priority="608"/>
    <cfRule type="duplicateValues" dxfId="722" priority="607"/>
    <cfRule type="duplicateValues" dxfId="721" priority="606"/>
    <cfRule type="duplicateValues" dxfId="720" priority="605"/>
  </conditionalFormatting>
  <conditionalFormatting sqref="B20">
    <cfRule type="duplicateValues" dxfId="719" priority="131"/>
    <cfRule type="duplicateValues" dxfId="718" priority="138"/>
    <cfRule type="duplicateValues" dxfId="717" priority="137"/>
    <cfRule type="duplicateValues" dxfId="716" priority="136"/>
    <cfRule type="duplicateValues" dxfId="715" priority="135"/>
    <cfRule type="duplicateValues" dxfId="714" priority="134"/>
    <cfRule type="duplicateValues" dxfId="713" priority="133"/>
    <cfRule type="duplicateValues" dxfId="712" priority="130"/>
    <cfRule type="duplicateValues" dxfId="711" priority="132"/>
  </conditionalFormatting>
  <conditionalFormatting sqref="B21">
    <cfRule type="duplicateValues" dxfId="710" priority="1601"/>
    <cfRule type="duplicateValues" dxfId="709" priority="1602"/>
    <cfRule type="duplicateValues" dxfId="708" priority="1603"/>
    <cfRule type="duplicateValues" dxfId="707" priority="1604"/>
    <cfRule type="duplicateValues" dxfId="706" priority="1605"/>
    <cfRule type="duplicateValues" dxfId="705" priority="1606"/>
    <cfRule type="duplicateValues" dxfId="704" priority="1610"/>
    <cfRule type="duplicateValues" dxfId="703" priority="1611"/>
    <cfRule type="duplicateValues" dxfId="702" priority="1612"/>
    <cfRule type="duplicateValues" dxfId="701" priority="1649"/>
    <cfRule type="duplicateValues" dxfId="700" priority="1650"/>
    <cfRule type="duplicateValues" dxfId="699" priority="1651"/>
    <cfRule type="duplicateValues" dxfId="698" priority="1652"/>
    <cfRule type="duplicateValues" dxfId="697" priority="1653"/>
    <cfRule type="duplicateValues" dxfId="696" priority="1654"/>
    <cfRule type="duplicateValues" dxfId="695" priority="1655"/>
    <cfRule type="duplicateValues" dxfId="694" priority="1656"/>
    <cfRule type="duplicateValues" dxfId="693" priority="1657"/>
  </conditionalFormatting>
  <conditionalFormatting sqref="B22:B1048576 B1:B5">
    <cfRule type="duplicateValues" dxfId="692" priority="1936"/>
  </conditionalFormatting>
  <conditionalFormatting sqref="B22:B1048576">
    <cfRule type="duplicateValues" dxfId="691" priority="1932"/>
  </conditionalFormatting>
  <conditionalFormatting sqref="F6">
    <cfRule type="duplicateValues" dxfId="690" priority="1628"/>
  </conditionalFormatting>
  <conditionalFormatting sqref="F7">
    <cfRule type="duplicateValues" dxfId="689" priority="1689"/>
  </conditionalFormatting>
  <conditionalFormatting sqref="F8">
    <cfRule type="duplicateValues" dxfId="688" priority="1039"/>
  </conditionalFormatting>
  <conditionalFormatting sqref="F9">
    <cfRule type="duplicateValues" dxfId="687" priority="3195"/>
  </conditionalFormatting>
  <conditionalFormatting sqref="F10:F11">
    <cfRule type="duplicateValues" dxfId="686" priority="2486"/>
  </conditionalFormatting>
  <conditionalFormatting sqref="F12">
    <cfRule type="duplicateValues" dxfId="685" priority="3201"/>
  </conditionalFormatting>
  <conditionalFormatting sqref="F13:F14">
    <cfRule type="duplicateValues" dxfId="684" priority="1296"/>
  </conditionalFormatting>
  <conditionalFormatting sqref="F15">
    <cfRule type="duplicateValues" dxfId="683" priority="20"/>
  </conditionalFormatting>
  <conditionalFormatting sqref="F16:F17">
    <cfRule type="duplicateValues" dxfId="682" priority="21"/>
  </conditionalFormatting>
  <conditionalFormatting sqref="F18">
    <cfRule type="duplicateValues" dxfId="681" priority="990"/>
  </conditionalFormatting>
  <conditionalFormatting sqref="F19:F20">
    <cfRule type="duplicateValues" dxfId="680" priority="1100"/>
  </conditionalFormatting>
  <conditionalFormatting sqref="F21:F1048576 F1:F5">
    <cfRule type="duplicateValues" dxfId="679" priority="1935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97FAF-EA80-4E25-B6DF-85E00CC895DD}">
  <sheetPr codeName="Sheet3"/>
  <dimension ref="A1:J18"/>
  <sheetViews>
    <sheetView workbookViewId="0">
      <selection activeCell="G27" sqref="G27"/>
    </sheetView>
  </sheetViews>
  <sheetFormatPr defaultColWidth="7" defaultRowHeight="14.25"/>
  <cols>
    <col min="1" max="1" width="19" style="34" customWidth="1"/>
    <col min="2" max="2" width="6.85546875" style="34" bestFit="1" customWidth="1"/>
    <col min="3" max="3" width="6" style="32" bestFit="1" customWidth="1"/>
    <col min="4" max="4" width="10.140625" style="32" bestFit="1" customWidth="1"/>
    <col min="5" max="5" width="8.7109375" style="33" bestFit="1" customWidth="1"/>
    <col min="6" max="6" width="19.5703125" style="33" bestFit="1" customWidth="1"/>
    <col min="7" max="7" width="22.140625" style="34" customWidth="1"/>
    <col min="8" max="8" width="8.7109375" style="33" bestFit="1" customWidth="1"/>
    <col min="9" max="9" width="69.42578125" style="10" customWidth="1"/>
    <col min="10" max="10" width="5.140625" style="10" bestFit="1" customWidth="1"/>
    <col min="11" max="16384" width="7" style="10"/>
  </cols>
  <sheetData>
    <row r="1" spans="1:10" s="36" customFormat="1" ht="27.75">
      <c r="A1" s="5"/>
      <c r="B1" s="233" t="s">
        <v>0</v>
      </c>
      <c r="C1" s="233"/>
      <c r="D1" s="233"/>
      <c r="E1" s="233"/>
      <c r="F1" s="233"/>
      <c r="G1" s="233"/>
      <c r="H1" s="233"/>
      <c r="I1" s="233"/>
    </row>
    <row r="2" spans="1:10" s="36" customFormat="1" ht="27.75" customHeight="1">
      <c r="A2" s="6"/>
      <c r="B2" s="250" t="s">
        <v>143</v>
      </c>
      <c r="C2" s="250"/>
      <c r="D2" s="250"/>
      <c r="E2" s="250"/>
      <c r="F2" s="250"/>
      <c r="G2" s="250"/>
      <c r="H2" s="250"/>
      <c r="I2" s="250"/>
    </row>
    <row r="3" spans="1:10" s="36" customFormat="1" ht="27.75">
      <c r="A3" s="7"/>
      <c r="B3" s="8"/>
      <c r="C3" s="8"/>
      <c r="D3" s="8"/>
      <c r="E3" s="8"/>
      <c r="F3" s="8"/>
      <c r="G3" s="9"/>
      <c r="H3" s="8"/>
      <c r="I3" s="8"/>
    </row>
    <row r="4" spans="1:10" s="37" customFormat="1" ht="15.75">
      <c r="A4" s="235" t="s">
        <v>121</v>
      </c>
      <c r="B4" s="236"/>
      <c r="C4" s="239" t="s">
        <v>114</v>
      </c>
      <c r="D4" s="240"/>
      <c r="E4" s="105" t="s">
        <v>115</v>
      </c>
      <c r="F4" s="241" t="s">
        <v>1</v>
      </c>
      <c r="G4" s="242"/>
      <c r="H4" s="245" t="s">
        <v>124</v>
      </c>
      <c r="I4" s="168" t="s">
        <v>115</v>
      </c>
    </row>
    <row r="5" spans="1:10" s="37" customFormat="1" ht="15.75">
      <c r="A5" s="237"/>
      <c r="B5" s="238"/>
      <c r="C5" s="105" t="s">
        <v>2</v>
      </c>
      <c r="D5" s="105" t="s">
        <v>3</v>
      </c>
      <c r="E5" s="106" t="s">
        <v>123</v>
      </c>
      <c r="F5" s="243"/>
      <c r="G5" s="244"/>
      <c r="H5" s="246"/>
      <c r="I5" s="105" t="s">
        <v>14</v>
      </c>
    </row>
    <row r="6" spans="1:10" s="37" customFormat="1" ht="15.75">
      <c r="A6" s="165"/>
      <c r="B6" s="166"/>
      <c r="C6" s="164"/>
      <c r="D6" s="164"/>
      <c r="E6" s="164"/>
      <c r="F6" s="171"/>
      <c r="G6" s="171"/>
      <c r="H6" s="172"/>
      <c r="I6" s="167">
        <f>+H6+18</f>
        <v>18</v>
      </c>
      <c r="J6" s="41" t="s">
        <v>20</v>
      </c>
    </row>
    <row r="7" spans="1:10" s="37" customFormat="1" ht="15.75">
      <c r="A7" s="165"/>
      <c r="B7" s="166"/>
      <c r="C7" s="164"/>
      <c r="D7" s="164"/>
      <c r="E7" s="164"/>
      <c r="F7" s="171"/>
      <c r="G7" s="171"/>
      <c r="H7" s="172"/>
      <c r="I7" s="167">
        <f>+H7+18</f>
        <v>18</v>
      </c>
      <c r="J7" s="41" t="s">
        <v>20</v>
      </c>
    </row>
    <row r="8" spans="1:10" s="38" customFormat="1" ht="15.75">
      <c r="A8" s="91"/>
      <c r="B8" s="92"/>
      <c r="C8" s="90"/>
      <c r="D8" s="93"/>
      <c r="E8" s="93"/>
      <c r="F8" s="12"/>
      <c r="G8" s="13"/>
      <c r="H8" s="70"/>
      <c r="I8" s="14"/>
    </row>
    <row r="9" spans="1:10" s="1" customFormat="1" ht="18.75">
      <c r="A9" s="16" t="s">
        <v>11</v>
      </c>
      <c r="B9" s="16"/>
      <c r="C9" s="17"/>
      <c r="D9" s="17"/>
      <c r="E9" s="18"/>
      <c r="F9" s="19"/>
      <c r="G9" s="20"/>
      <c r="H9" s="31"/>
    </row>
    <row r="10" spans="1:10" s="1" customFormat="1" ht="18">
      <c r="A10" s="42" t="s">
        <v>122</v>
      </c>
      <c r="B10" s="21"/>
      <c r="C10" s="3"/>
      <c r="D10" s="3"/>
      <c r="E10" s="3"/>
      <c r="F10" s="19"/>
      <c r="G10" s="20"/>
      <c r="H10" s="31"/>
    </row>
    <row r="11" spans="1:10" ht="18.75">
      <c r="A11" s="71" t="s">
        <v>12</v>
      </c>
      <c r="B11" s="72"/>
      <c r="C11" s="73"/>
      <c r="D11" s="73"/>
      <c r="E11" s="74"/>
      <c r="F11" s="74"/>
      <c r="G11" s="72"/>
      <c r="H11" s="74"/>
    </row>
    <row r="18" spans="7:7">
      <c r="G18" s="169"/>
    </row>
  </sheetData>
  <mergeCells count="6">
    <mergeCell ref="B1:I1"/>
    <mergeCell ref="B2:I2"/>
    <mergeCell ref="A4:B5"/>
    <mergeCell ref="C4:D4"/>
    <mergeCell ref="F4:G5"/>
    <mergeCell ref="H4:H5"/>
  </mergeCells>
  <conditionalFormatting sqref="B6">
    <cfRule type="duplicateValues" dxfId="678" priority="4"/>
  </conditionalFormatting>
  <conditionalFormatting sqref="B7">
    <cfRule type="duplicateValues" dxfId="677" priority="14"/>
  </conditionalFormatting>
  <conditionalFormatting sqref="B8">
    <cfRule type="duplicateValues" dxfId="676" priority="288"/>
    <cfRule type="duplicateValues" dxfId="675" priority="289"/>
    <cfRule type="duplicateValues" dxfId="674" priority="290"/>
    <cfRule type="duplicateValues" dxfId="673" priority="291"/>
    <cfRule type="duplicateValues" dxfId="672" priority="292"/>
    <cfRule type="duplicateValues" dxfId="671" priority="293"/>
    <cfRule type="duplicateValues" dxfId="670" priority="294"/>
    <cfRule type="duplicateValues" dxfId="669" priority="295"/>
    <cfRule type="duplicateValues" dxfId="668" priority="296"/>
    <cfRule type="duplicateValues" dxfId="667" priority="298"/>
    <cfRule type="duplicateValues" dxfId="666" priority="299"/>
    <cfRule type="duplicateValues" dxfId="665" priority="300"/>
    <cfRule type="duplicateValues" dxfId="664" priority="301"/>
    <cfRule type="duplicateValues" dxfId="663" priority="302"/>
    <cfRule type="duplicateValues" dxfId="662" priority="303"/>
    <cfRule type="duplicateValues" dxfId="661" priority="304"/>
    <cfRule type="duplicateValues" dxfId="660" priority="305"/>
    <cfRule type="duplicateValues" dxfId="659" priority="306"/>
  </conditionalFormatting>
  <conditionalFormatting sqref="B9:B1048576 B1:B5">
    <cfRule type="duplicateValues" dxfId="658" priority="310"/>
  </conditionalFormatting>
  <conditionalFormatting sqref="B9:B1048576">
    <cfRule type="duplicateValues" dxfId="657" priority="308"/>
  </conditionalFormatting>
  <conditionalFormatting sqref="F6">
    <cfRule type="duplicateValues" dxfId="656" priority="3"/>
    <cfRule type="duplicateValues" dxfId="655" priority="297"/>
  </conditionalFormatting>
  <conditionalFormatting sqref="F7">
    <cfRule type="duplicateValues" dxfId="654" priority="3208"/>
  </conditionalFormatting>
  <conditionalFormatting sqref="F8:F1048576 F1 F3:F5">
    <cfRule type="duplicateValues" dxfId="653" priority="309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41DD-2E82-469C-865E-B30420852955}">
  <sheetPr codeName="Sheet4"/>
  <dimension ref="A1:F19"/>
  <sheetViews>
    <sheetView zoomScale="85" zoomScaleNormal="85" workbookViewId="0">
      <selection activeCell="E42" sqref="E42"/>
    </sheetView>
  </sheetViews>
  <sheetFormatPr defaultColWidth="9.140625" defaultRowHeight="14.25"/>
  <cols>
    <col min="1" max="2" width="22.140625" style="64" customWidth="1"/>
    <col min="3" max="4" width="22.140625" style="65" customWidth="1"/>
    <col min="5" max="5" width="115.5703125" style="49" bestFit="1" customWidth="1"/>
    <col min="6" max="6" width="7.7109375" style="49" bestFit="1" customWidth="1"/>
    <col min="7" max="16384" width="9.140625" style="49"/>
  </cols>
  <sheetData>
    <row r="1" spans="1:6" s="44" customFormat="1" ht="27.75">
      <c r="A1" s="43"/>
      <c r="B1" s="251" t="s">
        <v>0</v>
      </c>
      <c r="C1" s="251"/>
      <c r="D1" s="251"/>
      <c r="E1" s="251"/>
    </row>
    <row r="2" spans="1:6" s="44" customFormat="1" ht="27.75">
      <c r="A2" s="45"/>
      <c r="B2" s="252" t="s">
        <v>42</v>
      </c>
      <c r="C2" s="252"/>
      <c r="D2" s="252"/>
      <c r="E2" s="252"/>
    </row>
    <row r="3" spans="1:6" s="44" customFormat="1" ht="27.75">
      <c r="A3" s="46"/>
      <c r="B3" s="47"/>
      <c r="C3" s="47"/>
      <c r="D3" s="47"/>
      <c r="E3" s="47"/>
    </row>
    <row r="4" spans="1:6" s="50" customFormat="1" ht="15.75" customHeight="1">
      <c r="A4" s="253" t="s">
        <v>21</v>
      </c>
      <c r="B4" s="253"/>
      <c r="C4" s="253"/>
      <c r="D4" s="253"/>
      <c r="E4" s="253" t="s">
        <v>22</v>
      </c>
    </row>
    <row r="5" spans="1:6" s="50" customFormat="1" ht="15.75">
      <c r="A5" s="68" t="s">
        <v>17</v>
      </c>
      <c r="B5" s="67" t="s">
        <v>18</v>
      </c>
      <c r="C5" s="67" t="s">
        <v>20</v>
      </c>
      <c r="D5" s="67" t="s">
        <v>19</v>
      </c>
      <c r="E5" s="253"/>
    </row>
    <row r="6" spans="1:6" s="50" customFormat="1" ht="15">
      <c r="A6" s="78" t="s">
        <v>32</v>
      </c>
      <c r="B6" s="78" t="s">
        <v>32</v>
      </c>
      <c r="C6" s="78" t="s">
        <v>32</v>
      </c>
      <c r="D6" s="78"/>
      <c r="E6" s="79" t="s">
        <v>23</v>
      </c>
      <c r="F6" s="50" t="s">
        <v>41</v>
      </c>
    </row>
    <row r="7" spans="1:6" s="50" customFormat="1" ht="15">
      <c r="A7" s="77" t="s">
        <v>4</v>
      </c>
      <c r="B7" s="75" t="s">
        <v>4</v>
      </c>
      <c r="C7" s="76" t="s">
        <v>4</v>
      </c>
      <c r="D7" s="76" t="s">
        <v>33</v>
      </c>
      <c r="E7" s="80" t="s">
        <v>24</v>
      </c>
      <c r="F7" s="50" t="s">
        <v>36</v>
      </c>
    </row>
    <row r="8" spans="1:6" s="50" customFormat="1" ht="15">
      <c r="A8" s="77" t="s">
        <v>34</v>
      </c>
      <c r="B8" s="77" t="s">
        <v>34</v>
      </c>
      <c r="C8" s="76" t="s">
        <v>4</v>
      </c>
      <c r="D8" s="76" t="s">
        <v>4</v>
      </c>
      <c r="E8" s="80" t="s">
        <v>25</v>
      </c>
      <c r="F8" s="50" t="s">
        <v>36</v>
      </c>
    </row>
    <row r="9" spans="1:6" s="50" customFormat="1" ht="15">
      <c r="A9" s="87" t="s">
        <v>33</v>
      </c>
      <c r="B9" s="78" t="s">
        <v>4</v>
      </c>
      <c r="C9" s="78" t="s">
        <v>4</v>
      </c>
      <c r="D9" s="78" t="s">
        <v>4</v>
      </c>
      <c r="E9" s="79" t="s">
        <v>26</v>
      </c>
      <c r="F9" s="50" t="s">
        <v>36</v>
      </c>
    </row>
    <row r="10" spans="1:6" s="50" customFormat="1" ht="15">
      <c r="A10" s="77" t="s">
        <v>34</v>
      </c>
      <c r="B10" s="77" t="s">
        <v>34</v>
      </c>
      <c r="C10" s="76"/>
      <c r="D10" s="76"/>
      <c r="E10" s="80" t="s">
        <v>27</v>
      </c>
      <c r="F10" s="50" t="s">
        <v>35</v>
      </c>
    </row>
    <row r="11" spans="1:6" s="50" customFormat="1" ht="15">
      <c r="A11" s="77" t="s">
        <v>32</v>
      </c>
      <c r="B11" s="75" t="s">
        <v>4</v>
      </c>
      <c r="C11" s="76" t="s">
        <v>4</v>
      </c>
      <c r="D11" s="76" t="s">
        <v>33</v>
      </c>
      <c r="E11" s="80" t="s">
        <v>28</v>
      </c>
      <c r="F11" s="50" t="s">
        <v>36</v>
      </c>
    </row>
    <row r="12" spans="1:6" s="50" customFormat="1" ht="15">
      <c r="A12" s="76" t="s">
        <v>33</v>
      </c>
      <c r="B12" s="76" t="s">
        <v>37</v>
      </c>
      <c r="C12" s="76"/>
      <c r="D12" s="76"/>
      <c r="E12" s="79" t="s">
        <v>29</v>
      </c>
      <c r="F12" s="50" t="s">
        <v>38</v>
      </c>
    </row>
    <row r="13" spans="1:6" s="50" customFormat="1" ht="15">
      <c r="A13" s="77" t="s">
        <v>32</v>
      </c>
      <c r="B13" s="76" t="s">
        <v>37</v>
      </c>
      <c r="C13" s="76"/>
      <c r="D13" s="76" t="s">
        <v>33</v>
      </c>
      <c r="E13" s="80" t="s">
        <v>39</v>
      </c>
      <c r="F13" s="50" t="s">
        <v>36</v>
      </c>
    </row>
    <row r="14" spans="1:6" s="50" customFormat="1" ht="15">
      <c r="A14" s="77" t="s">
        <v>32</v>
      </c>
      <c r="B14" s="76" t="s">
        <v>37</v>
      </c>
      <c r="C14" s="76"/>
      <c r="D14" s="76" t="s">
        <v>33</v>
      </c>
      <c r="E14" s="80" t="s">
        <v>40</v>
      </c>
      <c r="F14" s="50" t="s">
        <v>36</v>
      </c>
    </row>
    <row r="15" spans="1:6" s="50" customFormat="1" ht="15">
      <c r="A15" s="77" t="s">
        <v>32</v>
      </c>
      <c r="B15" s="76" t="s">
        <v>32</v>
      </c>
      <c r="C15" s="76"/>
      <c r="D15" s="76" t="s">
        <v>33</v>
      </c>
      <c r="E15" s="80" t="s">
        <v>72</v>
      </c>
      <c r="F15" s="50" t="s">
        <v>38</v>
      </c>
    </row>
    <row r="16" spans="1:6" s="50" customFormat="1" ht="15">
      <c r="A16" s="77"/>
      <c r="B16" s="75"/>
      <c r="C16" s="76"/>
      <c r="D16" s="107" t="s">
        <v>33</v>
      </c>
      <c r="E16" s="80" t="s">
        <v>30</v>
      </c>
      <c r="F16" s="50" t="s">
        <v>36</v>
      </c>
    </row>
    <row r="17" spans="1:6" s="50" customFormat="1" ht="15">
      <c r="A17" s="77" t="s">
        <v>32</v>
      </c>
      <c r="B17" s="78"/>
      <c r="C17" s="78"/>
      <c r="D17" s="78"/>
      <c r="E17" s="79" t="s">
        <v>31</v>
      </c>
      <c r="F17" s="50" t="s">
        <v>36</v>
      </c>
    </row>
    <row r="18" spans="1:6" s="50" customFormat="1" ht="15">
      <c r="A18" s="83"/>
      <c r="B18" s="52"/>
      <c r="C18" s="52"/>
      <c r="D18" s="52"/>
      <c r="E18" s="84"/>
    </row>
    <row r="19" spans="1:6" ht="18.75">
      <c r="A19" s="71" t="s">
        <v>12</v>
      </c>
      <c r="B19" s="81"/>
      <c r="C19" s="82"/>
      <c r="D19" s="82"/>
    </row>
  </sheetData>
  <mergeCells count="4">
    <mergeCell ref="B1:E1"/>
    <mergeCell ref="B2:E2"/>
    <mergeCell ref="A4:D4"/>
    <mergeCell ref="E4:E5"/>
  </mergeCells>
  <conditionalFormatting sqref="E1:E1048576">
    <cfRule type="duplicateValues" dxfId="652" priority="1"/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9869-140B-4BFE-9DF2-4247E2E6EE07}">
  <sheetPr codeName="Sheet5"/>
  <dimension ref="A1:F13"/>
  <sheetViews>
    <sheetView zoomScale="85" zoomScaleNormal="85" workbookViewId="0">
      <selection activeCell="F2" sqref="F2"/>
    </sheetView>
  </sheetViews>
  <sheetFormatPr defaultColWidth="9.140625" defaultRowHeight="14.25"/>
  <cols>
    <col min="1" max="2" width="21.85546875" style="64" customWidth="1"/>
    <col min="3" max="4" width="21.85546875" style="65" customWidth="1"/>
    <col min="5" max="5" width="70.85546875" style="49" customWidth="1"/>
    <col min="6" max="6" width="12.140625" style="49" bestFit="1" customWidth="1"/>
    <col min="7" max="16384" width="9.140625" style="49"/>
  </cols>
  <sheetData>
    <row r="1" spans="1:6" s="44" customFormat="1" ht="27.75">
      <c r="A1" s="43"/>
      <c r="B1" s="251" t="s">
        <v>0</v>
      </c>
      <c r="C1" s="251"/>
      <c r="D1" s="251"/>
      <c r="E1" s="251"/>
    </row>
    <row r="2" spans="1:6" s="44" customFormat="1" ht="27.75">
      <c r="A2" s="45"/>
      <c r="B2" s="254" t="s">
        <v>144</v>
      </c>
      <c r="C2" s="254"/>
      <c r="D2" s="254"/>
      <c r="E2" s="254"/>
    </row>
    <row r="3" spans="1:6" s="44" customFormat="1" ht="27.75">
      <c r="A3" s="46"/>
      <c r="B3" s="47"/>
      <c r="C3" s="47"/>
      <c r="D3" s="47"/>
      <c r="E3" s="47"/>
    </row>
    <row r="4" spans="1:6" s="50" customFormat="1" ht="15.75" customHeight="1">
      <c r="A4" s="253" t="s">
        <v>21</v>
      </c>
      <c r="B4" s="253"/>
      <c r="C4" s="253"/>
      <c r="D4" s="253"/>
      <c r="E4" s="253" t="s">
        <v>22</v>
      </c>
    </row>
    <row r="5" spans="1:6" s="50" customFormat="1" ht="15.75">
      <c r="A5" s="68" t="s">
        <v>17</v>
      </c>
      <c r="B5" s="67" t="s">
        <v>18</v>
      </c>
      <c r="C5" s="67" t="s">
        <v>20</v>
      </c>
      <c r="D5" s="67" t="s">
        <v>19</v>
      </c>
      <c r="E5" s="253"/>
    </row>
    <row r="6" spans="1:6" s="50" customFormat="1" ht="15">
      <c r="A6" s="76" t="s">
        <v>33</v>
      </c>
      <c r="B6" s="78" t="s">
        <v>4</v>
      </c>
      <c r="C6" s="78" t="s">
        <v>4</v>
      </c>
      <c r="D6" s="78" t="s">
        <v>4</v>
      </c>
      <c r="E6" s="79" t="s">
        <v>43</v>
      </c>
      <c r="F6" s="50" t="s">
        <v>36</v>
      </c>
    </row>
    <row r="7" spans="1:6" s="50" customFormat="1" ht="15">
      <c r="A7" s="76" t="s">
        <v>33</v>
      </c>
      <c r="B7" s="78" t="s">
        <v>4</v>
      </c>
      <c r="C7" s="78" t="s">
        <v>4</v>
      </c>
      <c r="D7" s="78" t="s">
        <v>4</v>
      </c>
      <c r="E7" s="80" t="s">
        <v>44</v>
      </c>
      <c r="F7" s="50" t="s">
        <v>36</v>
      </c>
    </row>
    <row r="8" spans="1:6" s="50" customFormat="1" ht="15">
      <c r="A8" s="78" t="s">
        <v>32</v>
      </c>
      <c r="B8" s="78" t="s">
        <v>4</v>
      </c>
      <c r="C8" s="78" t="s">
        <v>4</v>
      </c>
      <c r="D8" s="78" t="s">
        <v>4</v>
      </c>
      <c r="E8" s="80" t="s">
        <v>45</v>
      </c>
      <c r="F8" s="50" t="s">
        <v>36</v>
      </c>
    </row>
    <row r="9" spans="1:6" s="50" customFormat="1" ht="15">
      <c r="A9" s="78" t="s">
        <v>32</v>
      </c>
      <c r="B9" s="78" t="s">
        <v>4</v>
      </c>
      <c r="C9" s="78" t="s">
        <v>4</v>
      </c>
      <c r="D9" s="78" t="s">
        <v>4</v>
      </c>
      <c r="E9" s="79" t="s">
        <v>46</v>
      </c>
      <c r="F9" s="50" t="s">
        <v>36</v>
      </c>
    </row>
    <row r="10" spans="1:6" s="50" customFormat="1" ht="15">
      <c r="A10" s="78" t="s">
        <v>32</v>
      </c>
      <c r="B10" s="78" t="s">
        <v>32</v>
      </c>
      <c r="C10" s="78" t="s">
        <v>49</v>
      </c>
      <c r="D10" s="78" t="s">
        <v>4</v>
      </c>
      <c r="E10" s="80" t="s">
        <v>47</v>
      </c>
      <c r="F10" s="50" t="s">
        <v>36</v>
      </c>
    </row>
    <row r="11" spans="1:6" s="50" customFormat="1" ht="15">
      <c r="A11" s="78" t="s">
        <v>32</v>
      </c>
      <c r="B11" s="78" t="s">
        <v>4</v>
      </c>
      <c r="C11" s="78" t="s">
        <v>4</v>
      </c>
      <c r="D11" s="78" t="s">
        <v>4</v>
      </c>
      <c r="E11" s="80" t="s">
        <v>48</v>
      </c>
      <c r="F11" s="50" t="s">
        <v>36</v>
      </c>
    </row>
    <row r="12" spans="1:6" s="50" customFormat="1" ht="14.25" customHeight="1">
      <c r="A12" s="83"/>
      <c r="B12" s="52"/>
      <c r="C12" s="52"/>
      <c r="D12" s="52"/>
      <c r="E12" s="84"/>
    </row>
    <row r="13" spans="1:6" ht="18.75">
      <c r="A13" s="71" t="s">
        <v>12</v>
      </c>
      <c r="B13" s="81"/>
      <c r="C13" s="82"/>
      <c r="D13" s="82"/>
    </row>
  </sheetData>
  <mergeCells count="4">
    <mergeCell ref="B1:E1"/>
    <mergeCell ref="B2:E2"/>
    <mergeCell ref="A4:D4"/>
    <mergeCell ref="E4:E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AC0E2-7809-416C-9868-C16E55E9C1B0}">
  <sheetPr codeName="Sheet6"/>
  <dimension ref="A1:N27"/>
  <sheetViews>
    <sheetView zoomScale="85" zoomScaleNormal="85" workbookViewId="0">
      <selection activeCell="A19" sqref="A19:B20"/>
    </sheetView>
  </sheetViews>
  <sheetFormatPr defaultColWidth="9.140625" defaultRowHeight="14.25"/>
  <cols>
    <col min="1" max="1" width="18.7109375" style="64" customWidth="1"/>
    <col min="2" max="2" width="6.7109375" style="64" bestFit="1" customWidth="1"/>
    <col min="3" max="3" width="6.85546875" style="65" bestFit="1" customWidth="1"/>
    <col min="4" max="4" width="10.140625" style="65" bestFit="1" customWidth="1"/>
    <col min="5" max="5" width="9.28515625" style="66" bestFit="1" customWidth="1"/>
    <col min="6" max="6" width="27" style="66" bestFit="1" customWidth="1"/>
    <col min="7" max="7" width="16.5703125" style="64" customWidth="1"/>
    <col min="8" max="8" width="9.28515625" style="141" bestFit="1" customWidth="1"/>
    <col min="9" max="9" width="16.42578125" style="49" bestFit="1" customWidth="1"/>
    <col min="10" max="10" width="10.85546875" style="49" bestFit="1" customWidth="1"/>
    <col min="11" max="11" width="13.5703125" style="49" bestFit="1" customWidth="1"/>
    <col min="12" max="12" width="15.7109375" style="49" bestFit="1" customWidth="1"/>
    <col min="13" max="13" width="13" style="49" bestFit="1" customWidth="1"/>
    <col min="14" max="14" width="7.5703125" style="49" bestFit="1" customWidth="1"/>
    <col min="15" max="16384" width="9.140625" style="49"/>
  </cols>
  <sheetData>
    <row r="1" spans="1:14" s="44" customFormat="1" ht="27.75">
      <c r="A1" s="43"/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14" s="44" customFormat="1" ht="27.75">
      <c r="A2" s="45"/>
      <c r="B2" s="252" t="s">
        <v>50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4" s="44" customFormat="1" ht="27.75">
      <c r="A3" s="46"/>
      <c r="B3" s="47"/>
      <c r="C3" s="47"/>
      <c r="D3" s="47"/>
      <c r="E3" s="47"/>
      <c r="F3" s="47"/>
      <c r="G3" s="48"/>
      <c r="H3" s="123"/>
      <c r="I3" s="47"/>
      <c r="J3" s="47"/>
      <c r="K3" s="47"/>
      <c r="L3" s="47"/>
      <c r="M3" s="47"/>
    </row>
    <row r="4" spans="1:14" s="50" customFormat="1" ht="15.75">
      <c r="A4" s="255" t="s">
        <v>8</v>
      </c>
      <c r="B4" s="255"/>
      <c r="C4" s="255" t="s">
        <v>114</v>
      </c>
      <c r="D4" s="255"/>
      <c r="E4" s="192" t="s">
        <v>115</v>
      </c>
      <c r="F4" s="256" t="s">
        <v>1</v>
      </c>
      <c r="G4" s="256"/>
      <c r="H4" s="257" t="s">
        <v>116</v>
      </c>
      <c r="I4" s="193"/>
      <c r="J4" s="193"/>
      <c r="K4" s="256" t="s">
        <v>117</v>
      </c>
      <c r="L4" s="256"/>
      <c r="M4" s="256"/>
    </row>
    <row r="5" spans="1:14" s="50" customFormat="1" ht="15.75">
      <c r="A5" s="255"/>
      <c r="B5" s="255"/>
      <c r="C5" s="192" t="s">
        <v>2</v>
      </c>
      <c r="D5" s="192" t="s">
        <v>3</v>
      </c>
      <c r="E5" s="191" t="s">
        <v>9</v>
      </c>
      <c r="F5" s="256"/>
      <c r="G5" s="256"/>
      <c r="H5" s="258"/>
      <c r="I5" s="192" t="s">
        <v>54</v>
      </c>
      <c r="J5" s="192" t="s">
        <v>52</v>
      </c>
      <c r="K5" s="192" t="s">
        <v>51</v>
      </c>
      <c r="L5" s="192" t="s">
        <v>53</v>
      </c>
      <c r="M5" s="192" t="s">
        <v>55</v>
      </c>
    </row>
    <row r="6" spans="1:14" s="50" customFormat="1" ht="15.75">
      <c r="A6" s="182"/>
      <c r="B6" s="183"/>
      <c r="C6" s="184"/>
      <c r="D6" s="184"/>
      <c r="E6" s="184"/>
      <c r="F6" s="215" t="s">
        <v>168</v>
      </c>
      <c r="G6" s="216" t="s">
        <v>169</v>
      </c>
      <c r="H6" s="217">
        <v>46339</v>
      </c>
      <c r="I6" s="218">
        <f>+H6+10</f>
        <v>46349</v>
      </c>
      <c r="J6" s="219">
        <f>+H6+13</f>
        <v>46352</v>
      </c>
      <c r="K6" s="219">
        <f>+H6+15</f>
        <v>46354</v>
      </c>
      <c r="L6" s="219" t="s">
        <v>4</v>
      </c>
      <c r="M6" s="220" t="s">
        <v>4</v>
      </c>
      <c r="N6" s="124" t="s">
        <v>56</v>
      </c>
    </row>
    <row r="7" spans="1:14" s="50" customFormat="1" ht="15.75">
      <c r="A7" s="205" t="s">
        <v>77</v>
      </c>
      <c r="B7" s="206" t="s">
        <v>159</v>
      </c>
      <c r="C7" s="113" t="s">
        <v>6</v>
      </c>
      <c r="D7" s="113">
        <v>46333</v>
      </c>
      <c r="E7" s="113">
        <f>+D7+2</f>
        <v>46335</v>
      </c>
      <c r="F7" s="211" t="s">
        <v>146</v>
      </c>
      <c r="G7" s="211" t="s">
        <v>170</v>
      </c>
      <c r="H7" s="212">
        <v>46343</v>
      </c>
      <c r="I7" s="213">
        <f>+H7+10</f>
        <v>46353</v>
      </c>
      <c r="J7" s="214">
        <f>+H7+13</f>
        <v>46356</v>
      </c>
      <c r="K7" s="214">
        <f>+H7+15</f>
        <v>46358</v>
      </c>
      <c r="L7" s="214" t="s">
        <v>4</v>
      </c>
      <c r="M7" s="213" t="s">
        <v>4</v>
      </c>
      <c r="N7" s="127" t="s">
        <v>57</v>
      </c>
    </row>
    <row r="8" spans="1:14" s="132" customFormat="1" ht="15.75">
      <c r="A8" s="112" t="s">
        <v>73</v>
      </c>
      <c r="B8" s="111" t="s">
        <v>164</v>
      </c>
      <c r="C8" s="110" t="s">
        <v>10</v>
      </c>
      <c r="D8" s="110">
        <v>46334</v>
      </c>
      <c r="E8" s="110">
        <f>+D8+2</f>
        <v>46336</v>
      </c>
      <c r="F8" s="128" t="s">
        <v>126</v>
      </c>
      <c r="G8" s="129" t="s">
        <v>171</v>
      </c>
      <c r="H8" s="130">
        <v>46346</v>
      </c>
      <c r="I8" s="175">
        <f>+H8+18</f>
        <v>46364</v>
      </c>
      <c r="J8" s="175">
        <f>+H8+15</f>
        <v>46361</v>
      </c>
      <c r="K8" s="175">
        <f>+H8+12</f>
        <v>46358</v>
      </c>
      <c r="L8" s="175" t="s">
        <v>4</v>
      </c>
      <c r="M8" s="175">
        <f>+H8+21</f>
        <v>46367</v>
      </c>
      <c r="N8" s="131" t="s">
        <v>58</v>
      </c>
    </row>
    <row r="9" spans="1:14" s="132" customFormat="1" ht="15.75">
      <c r="A9" s="142"/>
      <c r="B9" s="108"/>
      <c r="C9" s="109"/>
      <c r="D9" s="109"/>
      <c r="E9" s="109"/>
      <c r="F9" s="121" t="s">
        <v>75</v>
      </c>
      <c r="G9" s="121" t="s">
        <v>172</v>
      </c>
      <c r="H9" s="136">
        <v>46339</v>
      </c>
      <c r="I9" s="176" t="s">
        <v>4</v>
      </c>
      <c r="J9" s="176" t="s">
        <v>4</v>
      </c>
      <c r="K9" s="176" t="s">
        <v>4</v>
      </c>
      <c r="L9" s="176">
        <f>+H9+9</f>
        <v>46348</v>
      </c>
      <c r="M9" s="176" t="s">
        <v>4</v>
      </c>
      <c r="N9" s="133" t="s">
        <v>59</v>
      </c>
    </row>
    <row r="10" spans="1:14" s="50" customFormat="1" ht="15.75">
      <c r="A10" s="194"/>
      <c r="B10" s="195"/>
      <c r="C10" s="184"/>
      <c r="D10" s="184"/>
      <c r="E10" s="184"/>
      <c r="F10" s="197" t="s">
        <v>154</v>
      </c>
      <c r="G10" s="197" t="s">
        <v>173</v>
      </c>
      <c r="H10" s="217">
        <v>46346</v>
      </c>
      <c r="I10" s="199">
        <f>+H10+10</f>
        <v>46356</v>
      </c>
      <c r="J10" s="200">
        <f>+H10+13</f>
        <v>46359</v>
      </c>
      <c r="K10" s="200">
        <f>+H10+15</f>
        <v>46361</v>
      </c>
      <c r="L10" s="200" t="s">
        <v>4</v>
      </c>
      <c r="M10" s="199" t="s">
        <v>4</v>
      </c>
      <c r="N10" s="124" t="s">
        <v>56</v>
      </c>
    </row>
    <row r="11" spans="1:14" s="50" customFormat="1" ht="15.75">
      <c r="A11" s="143" t="s">
        <v>125</v>
      </c>
      <c r="B11" s="116" t="s">
        <v>161</v>
      </c>
      <c r="C11" s="113" t="s">
        <v>6</v>
      </c>
      <c r="D11" s="113">
        <f>+D7+7</f>
        <v>46340</v>
      </c>
      <c r="E11" s="113">
        <f>+D11+2</f>
        <v>46342</v>
      </c>
      <c r="F11" s="125" t="s">
        <v>155</v>
      </c>
      <c r="G11" s="221" t="s">
        <v>174</v>
      </c>
      <c r="H11" s="126">
        <v>46350</v>
      </c>
      <c r="I11" s="174">
        <f>+H11+10</f>
        <v>46360</v>
      </c>
      <c r="J11" s="114">
        <f>+H11+13</f>
        <v>46363</v>
      </c>
      <c r="K11" s="114">
        <f>+H11+15</f>
        <v>46365</v>
      </c>
      <c r="L11" s="114" t="s">
        <v>4</v>
      </c>
      <c r="M11" s="174" t="s">
        <v>4</v>
      </c>
      <c r="N11" s="127" t="s">
        <v>57</v>
      </c>
    </row>
    <row r="12" spans="1:14" s="50" customFormat="1" ht="15.75">
      <c r="A12" s="112" t="s">
        <v>78</v>
      </c>
      <c r="B12" s="111" t="s">
        <v>165</v>
      </c>
      <c r="C12" s="110" t="s">
        <v>10</v>
      </c>
      <c r="D12" s="110">
        <f>+D8+7</f>
        <v>46341</v>
      </c>
      <c r="E12" s="110">
        <f>+D12+2</f>
        <v>46343</v>
      </c>
      <c r="F12" s="128" t="s">
        <v>153</v>
      </c>
      <c r="G12" s="128" t="s">
        <v>175</v>
      </c>
      <c r="H12" s="130">
        <v>46353</v>
      </c>
      <c r="I12" s="175">
        <f>+H12+18</f>
        <v>46371</v>
      </c>
      <c r="J12" s="175">
        <f>+H12+15</f>
        <v>46368</v>
      </c>
      <c r="K12" s="175">
        <f>+H12+12</f>
        <v>46365</v>
      </c>
      <c r="L12" s="175" t="s">
        <v>4</v>
      </c>
      <c r="M12" s="175">
        <f>+H12+21</f>
        <v>46374</v>
      </c>
      <c r="N12" s="131" t="s">
        <v>58</v>
      </c>
    </row>
    <row r="13" spans="1:14" s="50" customFormat="1" ht="15.75">
      <c r="A13" s="134"/>
      <c r="B13" s="135"/>
      <c r="C13" s="135"/>
      <c r="D13" s="135"/>
      <c r="E13" s="135"/>
      <c r="F13" s="121" t="s">
        <v>76</v>
      </c>
      <c r="G13" s="122" t="s">
        <v>156</v>
      </c>
      <c r="H13" s="136">
        <v>46346</v>
      </c>
      <c r="I13" s="177" t="s">
        <v>4</v>
      </c>
      <c r="J13" s="177" t="s">
        <v>4</v>
      </c>
      <c r="K13" s="177" t="s">
        <v>4</v>
      </c>
      <c r="L13" s="177">
        <f>+H13+9</f>
        <v>46355</v>
      </c>
      <c r="M13" s="177" t="s">
        <v>4</v>
      </c>
      <c r="N13" s="133" t="s">
        <v>59</v>
      </c>
    </row>
    <row r="14" spans="1:14" s="50" customFormat="1" ht="15.75">
      <c r="A14" s="196"/>
      <c r="B14" s="196"/>
      <c r="C14" s="196"/>
      <c r="D14" s="196"/>
      <c r="E14" s="196"/>
      <c r="F14" s="197" t="s">
        <v>149</v>
      </c>
      <c r="G14" s="197" t="s">
        <v>176</v>
      </c>
      <c r="H14" s="198">
        <v>46353</v>
      </c>
      <c r="I14" s="199">
        <f>+H14+10</f>
        <v>46363</v>
      </c>
      <c r="J14" s="200">
        <f>+H14+13</f>
        <v>46366</v>
      </c>
      <c r="K14" s="200">
        <f>+H14+15</f>
        <v>46368</v>
      </c>
      <c r="L14" s="200" t="s">
        <v>4</v>
      </c>
      <c r="M14" s="199" t="s">
        <v>4</v>
      </c>
      <c r="N14" s="124" t="s">
        <v>56</v>
      </c>
    </row>
    <row r="15" spans="1:14" s="50" customFormat="1" ht="15.75">
      <c r="A15" s="205" t="s">
        <v>77</v>
      </c>
      <c r="B15" s="116" t="s">
        <v>160</v>
      </c>
      <c r="C15" s="113" t="s">
        <v>6</v>
      </c>
      <c r="D15" s="113">
        <f>+D11+7</f>
        <v>46347</v>
      </c>
      <c r="E15" s="113">
        <f>+D15+2</f>
        <v>46349</v>
      </c>
      <c r="F15" s="170" t="s">
        <v>145</v>
      </c>
      <c r="G15" s="170" t="s">
        <v>177</v>
      </c>
      <c r="H15" s="126">
        <v>46360</v>
      </c>
      <c r="I15" s="174">
        <f>+H15+10</f>
        <v>46370</v>
      </c>
      <c r="J15" s="114">
        <f>+H15+13</f>
        <v>46373</v>
      </c>
      <c r="K15" s="114">
        <f>+H15+15</f>
        <v>46375</v>
      </c>
      <c r="L15" s="114" t="s">
        <v>4</v>
      </c>
      <c r="M15" s="174" t="s">
        <v>4</v>
      </c>
      <c r="N15" s="127" t="s">
        <v>57</v>
      </c>
    </row>
    <row r="16" spans="1:14" s="50" customFormat="1" ht="31.5">
      <c r="A16" s="112" t="s">
        <v>73</v>
      </c>
      <c r="B16" s="111" t="s">
        <v>166</v>
      </c>
      <c r="C16" s="110" t="s">
        <v>10</v>
      </c>
      <c r="D16" s="110">
        <f>+D12+7</f>
        <v>46348</v>
      </c>
      <c r="E16" s="110">
        <f>+D16+2</f>
        <v>46350</v>
      </c>
      <c r="F16" s="129" t="s">
        <v>74</v>
      </c>
      <c r="G16" s="129" t="s">
        <v>178</v>
      </c>
      <c r="H16" s="130">
        <v>46353</v>
      </c>
      <c r="I16" s="175">
        <f>+H16+18</f>
        <v>46371</v>
      </c>
      <c r="J16" s="175">
        <f>+H16+15</f>
        <v>46368</v>
      </c>
      <c r="K16" s="175">
        <f>+H16+12</f>
        <v>46365</v>
      </c>
      <c r="L16" s="175" t="s">
        <v>4</v>
      </c>
      <c r="M16" s="175">
        <f>+H16+21</f>
        <v>46374</v>
      </c>
      <c r="N16" s="131" t="s">
        <v>58</v>
      </c>
    </row>
    <row r="17" spans="1:14" s="50" customFormat="1" ht="15.75">
      <c r="A17" s="118"/>
      <c r="B17" s="119"/>
      <c r="C17" s="117"/>
      <c r="D17" s="109"/>
      <c r="E17" s="109"/>
      <c r="F17" s="121" t="s">
        <v>75</v>
      </c>
      <c r="G17" s="163" t="s">
        <v>179</v>
      </c>
      <c r="H17" s="136">
        <v>46360</v>
      </c>
      <c r="I17" s="176" t="s">
        <v>4</v>
      </c>
      <c r="J17" s="176" t="s">
        <v>4</v>
      </c>
      <c r="K17" s="176" t="s">
        <v>4</v>
      </c>
      <c r="L17" s="176">
        <f>+H17+9</f>
        <v>46369</v>
      </c>
      <c r="M17" s="176" t="s">
        <v>4</v>
      </c>
      <c r="N17" s="133" t="s">
        <v>59</v>
      </c>
    </row>
    <row r="18" spans="1:14" s="50" customFormat="1" ht="15.75">
      <c r="A18" s="194"/>
      <c r="B18" s="195"/>
      <c r="C18" s="184"/>
      <c r="D18" s="184"/>
      <c r="E18" s="184"/>
      <c r="F18" s="201" t="s">
        <v>148</v>
      </c>
      <c r="G18" s="202" t="s">
        <v>180</v>
      </c>
      <c r="H18" s="198">
        <v>46360</v>
      </c>
      <c r="I18" s="199">
        <f>+H18+10</f>
        <v>46370</v>
      </c>
      <c r="J18" s="200">
        <f>+H18+13</f>
        <v>46373</v>
      </c>
      <c r="K18" s="200">
        <f>+H18+15</f>
        <v>46375</v>
      </c>
      <c r="L18" s="200" t="s">
        <v>4</v>
      </c>
      <c r="M18" s="199" t="s">
        <v>4</v>
      </c>
      <c r="N18" s="124" t="s">
        <v>56</v>
      </c>
    </row>
    <row r="19" spans="1:14" s="50" customFormat="1" ht="15.75">
      <c r="A19" s="143" t="s">
        <v>163</v>
      </c>
      <c r="B19" s="277" t="s">
        <v>162</v>
      </c>
      <c r="C19" s="278" t="s">
        <v>6</v>
      </c>
      <c r="D19" s="278">
        <f>+D15+7</f>
        <v>46354</v>
      </c>
      <c r="E19" s="278">
        <f>+D19+2</f>
        <v>46356</v>
      </c>
      <c r="F19" s="170" t="s">
        <v>157</v>
      </c>
      <c r="G19" s="170" t="s">
        <v>181</v>
      </c>
      <c r="H19" s="126">
        <v>46364</v>
      </c>
      <c r="I19" s="174">
        <f>+H19+10</f>
        <v>46374</v>
      </c>
      <c r="J19" s="114">
        <f>+H19+13</f>
        <v>46377</v>
      </c>
      <c r="K19" s="114">
        <f>+H19+15</f>
        <v>46379</v>
      </c>
      <c r="L19" s="114" t="s">
        <v>4</v>
      </c>
      <c r="M19" s="174" t="s">
        <v>4</v>
      </c>
      <c r="N19" s="127" t="s">
        <v>57</v>
      </c>
    </row>
    <row r="20" spans="1:14" s="50" customFormat="1" ht="15.75">
      <c r="A20" s="112" t="s">
        <v>78</v>
      </c>
      <c r="B20" s="111" t="s">
        <v>167</v>
      </c>
      <c r="C20" s="110" t="s">
        <v>10</v>
      </c>
      <c r="D20" s="110">
        <f>+D16+7</f>
        <v>46355</v>
      </c>
      <c r="E20" s="110">
        <f>+D20+2</f>
        <v>46357</v>
      </c>
      <c r="F20" s="128" t="s">
        <v>118</v>
      </c>
      <c r="G20" s="128" t="s">
        <v>182</v>
      </c>
      <c r="H20" s="130">
        <v>46367</v>
      </c>
      <c r="I20" s="175">
        <f>+H20+18</f>
        <v>46385</v>
      </c>
      <c r="J20" s="175">
        <f>+H20+15</f>
        <v>46382</v>
      </c>
      <c r="K20" s="175">
        <f>+H20+12</f>
        <v>46379</v>
      </c>
      <c r="L20" s="175" t="s">
        <v>4</v>
      </c>
      <c r="M20" s="175">
        <f>+H20+21</f>
        <v>46388</v>
      </c>
      <c r="N20" s="131" t="s">
        <v>58</v>
      </c>
    </row>
    <row r="21" spans="1:14" s="50" customFormat="1" ht="15.75">
      <c r="A21" s="135"/>
      <c r="B21" s="135"/>
      <c r="C21" s="135"/>
      <c r="D21" s="135"/>
      <c r="E21" s="135"/>
      <c r="F21" s="121" t="s">
        <v>76</v>
      </c>
      <c r="G21" s="163" t="s">
        <v>180</v>
      </c>
      <c r="H21" s="136">
        <v>46367</v>
      </c>
      <c r="I21" s="177" t="s">
        <v>4</v>
      </c>
      <c r="J21" s="177" t="s">
        <v>4</v>
      </c>
      <c r="K21" s="177" t="s">
        <v>4</v>
      </c>
      <c r="L21" s="177">
        <f>+H21+9</f>
        <v>46376</v>
      </c>
      <c r="M21" s="177" t="s">
        <v>4</v>
      </c>
      <c r="N21" s="133" t="s">
        <v>59</v>
      </c>
    </row>
    <row r="22" spans="1:14" ht="15.75">
      <c r="A22" s="88"/>
      <c r="B22" s="89"/>
      <c r="C22" s="90"/>
      <c r="D22" s="90"/>
      <c r="E22" s="90"/>
      <c r="F22" s="137"/>
      <c r="G22" s="137"/>
      <c r="H22" s="138"/>
      <c r="I22" s="139"/>
      <c r="J22" s="139"/>
      <c r="K22" s="139"/>
      <c r="L22" s="139"/>
      <c r="M22" s="139"/>
      <c r="N22" s="133"/>
    </row>
    <row r="23" spans="1:14" ht="18.75">
      <c r="A23" s="16" t="s">
        <v>11</v>
      </c>
      <c r="B23" s="16"/>
      <c r="C23" s="17"/>
      <c r="D23" s="17"/>
      <c r="E23" s="18"/>
      <c r="F23" s="53"/>
      <c r="G23" s="54"/>
      <c r="H23" s="140"/>
      <c r="I23" s="56"/>
      <c r="J23" s="56"/>
      <c r="K23" s="56"/>
      <c r="L23" s="56"/>
      <c r="M23" s="56"/>
      <c r="N23" s="56"/>
    </row>
    <row r="24" spans="1:14" ht="18">
      <c r="A24" s="42" t="s">
        <v>5</v>
      </c>
      <c r="B24" s="57"/>
      <c r="C24" s="3"/>
      <c r="D24" s="3"/>
      <c r="E24" s="3"/>
      <c r="F24" s="53"/>
      <c r="G24" s="54"/>
      <c r="H24" s="140"/>
      <c r="I24" s="56"/>
      <c r="J24" s="56"/>
      <c r="K24" s="56"/>
      <c r="L24" s="56"/>
      <c r="M24" s="56"/>
      <c r="N24" s="56"/>
    </row>
    <row r="25" spans="1:14" ht="18.75">
      <c r="A25" s="24" t="s">
        <v>7</v>
      </c>
      <c r="B25" s="57"/>
      <c r="C25" s="25"/>
      <c r="D25" s="25"/>
      <c r="E25" s="56"/>
      <c r="F25" s="58"/>
      <c r="G25" s="59"/>
      <c r="H25" s="140"/>
      <c r="I25" s="56"/>
      <c r="J25" s="26"/>
      <c r="K25" s="26"/>
      <c r="L25" s="27"/>
      <c r="M25" s="56"/>
      <c r="N25" s="56"/>
    </row>
    <row r="27" spans="1:14" ht="18.75">
      <c r="A27" s="71" t="s">
        <v>12</v>
      </c>
      <c r="B27" s="81"/>
      <c r="C27" s="82"/>
      <c r="D27" s="82"/>
      <c r="E27" s="85"/>
      <c r="F27" s="85"/>
      <c r="G27" s="81"/>
    </row>
  </sheetData>
  <mergeCells count="7">
    <mergeCell ref="B1:L1"/>
    <mergeCell ref="B2:L2"/>
    <mergeCell ref="A4:B5"/>
    <mergeCell ref="C4:D4"/>
    <mergeCell ref="F4:G5"/>
    <mergeCell ref="H4:H5"/>
    <mergeCell ref="K4:M4"/>
  </mergeCells>
  <conditionalFormatting sqref="B6">
    <cfRule type="duplicateValues" dxfId="651" priority="1331"/>
    <cfRule type="duplicateValues" dxfId="650" priority="1330"/>
    <cfRule type="duplicateValues" dxfId="649" priority="1329"/>
    <cfRule type="duplicateValues" dxfId="648" priority="1328"/>
    <cfRule type="duplicateValues" dxfId="647" priority="1327"/>
    <cfRule type="duplicateValues" dxfId="646" priority="1326"/>
    <cfRule type="duplicateValues" dxfId="645" priority="1325"/>
    <cfRule type="duplicateValues" dxfId="644" priority="1324"/>
    <cfRule type="duplicateValues" dxfId="643" priority="1323"/>
    <cfRule type="duplicateValues" dxfId="642" priority="1322"/>
    <cfRule type="duplicateValues" dxfId="641" priority="1321"/>
    <cfRule type="duplicateValues" dxfId="640" priority="1320"/>
    <cfRule type="duplicateValues" dxfId="639" priority="1319"/>
    <cfRule type="duplicateValues" dxfId="638" priority="1318"/>
    <cfRule type="duplicateValues" dxfId="637" priority="1317"/>
    <cfRule type="duplicateValues" dxfId="636" priority="1316"/>
    <cfRule type="duplicateValues" dxfId="635" priority="1315"/>
    <cfRule type="duplicateValues" dxfId="634" priority="1314"/>
    <cfRule type="duplicateValues" dxfId="633" priority="1313"/>
    <cfRule type="duplicateValues" dxfId="632" priority="1312"/>
    <cfRule type="duplicateValues" dxfId="631" priority="1311"/>
    <cfRule type="duplicateValues" dxfId="630" priority="1310"/>
    <cfRule type="duplicateValues" dxfId="629" priority="1309"/>
    <cfRule type="duplicateValues" dxfId="628" priority="1308"/>
    <cfRule type="duplicateValues" dxfId="627" priority="1307"/>
    <cfRule type="duplicateValues" dxfId="626" priority="1306"/>
    <cfRule type="duplicateValues" dxfId="625" priority="1305"/>
    <cfRule type="duplicateValues" dxfId="624" priority="1304"/>
    <cfRule type="duplicateValues" dxfId="623" priority="1303"/>
    <cfRule type="duplicateValues" dxfId="622" priority="1302"/>
    <cfRule type="duplicateValues" dxfId="621" priority="1398"/>
    <cfRule type="duplicateValues" dxfId="620" priority="1397"/>
    <cfRule type="duplicateValues" dxfId="619" priority="1396"/>
    <cfRule type="duplicateValues" dxfId="618" priority="1395"/>
    <cfRule type="duplicateValues" dxfId="617" priority="1394"/>
    <cfRule type="duplicateValues" dxfId="616" priority="1393"/>
    <cfRule type="duplicateValues" dxfId="615" priority="1392"/>
    <cfRule type="duplicateValues" dxfId="614" priority="1391"/>
    <cfRule type="duplicateValues" dxfId="613" priority="1390"/>
    <cfRule type="duplicateValues" dxfId="612" priority="1388"/>
    <cfRule type="duplicateValues" dxfId="611" priority="1387"/>
    <cfRule type="duplicateValues" dxfId="610" priority="1386"/>
    <cfRule type="duplicateValues" dxfId="609" priority="1385"/>
    <cfRule type="duplicateValues" dxfId="608" priority="1384"/>
    <cfRule type="duplicateValues" dxfId="607" priority="1383"/>
    <cfRule type="duplicateValues" dxfId="606" priority="1382"/>
    <cfRule type="duplicateValues" dxfId="605" priority="1381"/>
    <cfRule type="duplicateValues" dxfId="604" priority="1380"/>
    <cfRule type="duplicateValues" dxfId="603" priority="1379"/>
    <cfRule type="duplicateValues" dxfId="602" priority="1378"/>
    <cfRule type="duplicateValues" dxfId="601" priority="1389"/>
    <cfRule type="duplicateValues" dxfId="600" priority="1377"/>
    <cfRule type="duplicateValues" dxfId="599" priority="1376"/>
    <cfRule type="duplicateValues" dxfId="598" priority="1375"/>
    <cfRule type="duplicateValues" dxfId="597" priority="1374"/>
    <cfRule type="duplicateValues" dxfId="596" priority="1373"/>
    <cfRule type="duplicateValues" dxfId="595" priority="1372"/>
    <cfRule type="duplicateValues" dxfId="594" priority="1371"/>
    <cfRule type="duplicateValues" dxfId="593" priority="1370"/>
    <cfRule type="duplicateValues" dxfId="592" priority="1369"/>
    <cfRule type="duplicateValues" dxfId="591" priority="1368"/>
    <cfRule type="duplicateValues" dxfId="590" priority="1367"/>
    <cfRule type="duplicateValues" dxfId="589" priority="1366"/>
    <cfRule type="duplicateValues" dxfId="588" priority="1365"/>
    <cfRule type="duplicateValues" dxfId="587" priority="1364"/>
    <cfRule type="duplicateValues" dxfId="586" priority="1363"/>
    <cfRule type="duplicateValues" dxfId="585" priority="1362"/>
    <cfRule type="duplicateValues" dxfId="584" priority="1361"/>
    <cfRule type="duplicateValues" dxfId="583" priority="1360"/>
    <cfRule type="duplicateValues" dxfId="582" priority="1359"/>
    <cfRule type="duplicateValues" dxfId="581" priority="1358"/>
    <cfRule type="duplicateValues" dxfId="580" priority="1357"/>
    <cfRule type="duplicateValues" dxfId="579" priority="1356"/>
    <cfRule type="duplicateValues" dxfId="578" priority="1355"/>
    <cfRule type="duplicateValues" dxfId="577" priority="1354"/>
    <cfRule type="duplicateValues" dxfId="576" priority="1353"/>
    <cfRule type="duplicateValues" dxfId="575" priority="1352"/>
    <cfRule type="duplicateValues" dxfId="574" priority="1351"/>
    <cfRule type="duplicateValues" dxfId="573" priority="1350"/>
    <cfRule type="duplicateValues" dxfId="572" priority="1349"/>
    <cfRule type="duplicateValues" dxfId="571" priority="1348"/>
    <cfRule type="duplicateValues" dxfId="570" priority="1347"/>
    <cfRule type="duplicateValues" dxfId="569" priority="1346"/>
    <cfRule type="duplicateValues" dxfId="568" priority="1345"/>
    <cfRule type="duplicateValues" dxfId="567" priority="1344"/>
    <cfRule type="duplicateValues" dxfId="566" priority="1343"/>
    <cfRule type="duplicateValues" dxfId="565" priority="1342"/>
    <cfRule type="duplicateValues" dxfId="564" priority="1341"/>
    <cfRule type="duplicateValues" dxfId="563" priority="1340"/>
    <cfRule type="duplicateValues" dxfId="562" priority="1339"/>
    <cfRule type="duplicateValues" dxfId="561" priority="1338"/>
    <cfRule type="duplicateValues" dxfId="560" priority="1337"/>
    <cfRule type="duplicateValues" dxfId="559" priority="1336"/>
    <cfRule type="duplicateValues" dxfId="558" priority="1335"/>
    <cfRule type="duplicateValues" dxfId="557" priority="1334"/>
    <cfRule type="duplicateValues" dxfId="556" priority="1333"/>
    <cfRule type="duplicateValues" dxfId="555" priority="1332"/>
  </conditionalFormatting>
  <conditionalFormatting sqref="B7">
    <cfRule type="duplicateValues" dxfId="554" priority="293"/>
    <cfRule type="duplicateValues" dxfId="553" priority="294"/>
    <cfRule type="duplicateValues" dxfId="552" priority="295"/>
    <cfRule type="duplicateValues" dxfId="551" priority="296"/>
    <cfRule type="duplicateValues" dxfId="550" priority="297"/>
    <cfRule type="duplicateValues" dxfId="549" priority="298"/>
    <cfRule type="duplicateValues" dxfId="548" priority="299"/>
    <cfRule type="duplicateValues" dxfId="547" priority="300"/>
    <cfRule type="duplicateValues" dxfId="546" priority="301"/>
    <cfRule type="duplicateValues" dxfId="545" priority="302"/>
    <cfRule type="duplicateValues" dxfId="544" priority="303"/>
    <cfRule type="duplicateValues" dxfId="543" priority="304"/>
    <cfRule type="duplicateValues" dxfId="542" priority="305"/>
    <cfRule type="duplicateValues" dxfId="541" priority="306"/>
    <cfRule type="duplicateValues" dxfId="540" priority="307"/>
    <cfRule type="duplicateValues" dxfId="539" priority="308"/>
    <cfRule type="duplicateValues" dxfId="538" priority="309"/>
    <cfRule type="duplicateValues" dxfId="537" priority="310"/>
    <cfRule type="duplicateValues" dxfId="536" priority="311"/>
    <cfRule type="duplicateValues" dxfId="535" priority="312"/>
    <cfRule type="duplicateValues" dxfId="534" priority="313"/>
    <cfRule type="duplicateValues" dxfId="533" priority="314"/>
    <cfRule type="duplicateValues" dxfId="532" priority="315"/>
    <cfRule type="duplicateValues" dxfId="531" priority="316"/>
    <cfRule type="duplicateValues" dxfId="530" priority="317"/>
    <cfRule type="duplicateValues" dxfId="529" priority="318"/>
    <cfRule type="duplicateValues" dxfId="528" priority="319"/>
    <cfRule type="duplicateValues" dxfId="527" priority="320"/>
    <cfRule type="duplicateValues" dxfId="526" priority="321"/>
    <cfRule type="duplicateValues" dxfId="525" priority="322"/>
    <cfRule type="duplicateValues" dxfId="524" priority="207"/>
    <cfRule type="duplicateValues" dxfId="523" priority="208"/>
    <cfRule type="duplicateValues" dxfId="522" priority="209"/>
    <cfRule type="duplicateValues" dxfId="521" priority="210"/>
    <cfRule type="duplicateValues" dxfId="520" priority="211"/>
    <cfRule type="duplicateValues" dxfId="519" priority="212"/>
    <cfRule type="duplicateValues" dxfId="518" priority="213"/>
    <cfRule type="duplicateValues" dxfId="517" priority="214"/>
    <cfRule type="duplicateValues" dxfId="516" priority="215"/>
    <cfRule type="duplicateValues" dxfId="515" priority="216"/>
    <cfRule type="duplicateValues" dxfId="514" priority="217"/>
    <cfRule type="duplicateValues" dxfId="513" priority="218"/>
    <cfRule type="duplicateValues" dxfId="512" priority="219"/>
    <cfRule type="duplicateValues" dxfId="511" priority="220"/>
    <cfRule type="duplicateValues" dxfId="510" priority="221"/>
    <cfRule type="duplicateValues" dxfId="509" priority="222"/>
    <cfRule type="duplicateValues" dxfId="508" priority="223"/>
    <cfRule type="duplicateValues" dxfId="507" priority="224"/>
    <cfRule type="duplicateValues" dxfId="506" priority="225"/>
    <cfRule type="duplicateValues" dxfId="505" priority="226"/>
    <cfRule type="duplicateValues" dxfId="504" priority="227"/>
    <cfRule type="duplicateValues" dxfId="503" priority="228"/>
    <cfRule type="duplicateValues" dxfId="502" priority="229"/>
    <cfRule type="duplicateValues" dxfId="501" priority="230"/>
    <cfRule type="duplicateValues" dxfId="500" priority="231"/>
    <cfRule type="duplicateValues" dxfId="499" priority="232"/>
    <cfRule type="duplicateValues" dxfId="498" priority="233"/>
    <cfRule type="duplicateValues" dxfId="497" priority="234"/>
    <cfRule type="duplicateValues" dxfId="496" priority="235"/>
    <cfRule type="duplicateValues" dxfId="495" priority="236"/>
    <cfRule type="duplicateValues" dxfId="494" priority="237"/>
    <cfRule type="duplicateValues" dxfId="493" priority="238"/>
    <cfRule type="duplicateValues" dxfId="492" priority="239"/>
    <cfRule type="duplicateValues" dxfId="491" priority="240"/>
    <cfRule type="duplicateValues" dxfId="490" priority="241"/>
    <cfRule type="duplicateValues" dxfId="489" priority="242"/>
    <cfRule type="duplicateValues" dxfId="488" priority="243"/>
    <cfRule type="duplicateValues" dxfId="487" priority="244"/>
    <cfRule type="duplicateValues" dxfId="486" priority="245"/>
    <cfRule type="duplicateValues" dxfId="485" priority="246"/>
    <cfRule type="duplicateValues" dxfId="484" priority="247"/>
    <cfRule type="duplicateValues" dxfId="483" priority="248"/>
    <cfRule type="duplicateValues" dxfId="482" priority="249"/>
    <cfRule type="duplicateValues" dxfId="481" priority="250"/>
    <cfRule type="duplicateValues" dxfId="480" priority="251"/>
    <cfRule type="duplicateValues" dxfId="479" priority="252"/>
    <cfRule type="duplicateValues" dxfId="478" priority="253"/>
    <cfRule type="duplicateValues" dxfId="477" priority="254"/>
    <cfRule type="duplicateValues" dxfId="476" priority="255"/>
    <cfRule type="duplicateValues" dxfId="475" priority="256"/>
    <cfRule type="duplicateValues" dxfId="474" priority="257"/>
    <cfRule type="duplicateValues" dxfId="473" priority="258"/>
    <cfRule type="duplicateValues" dxfId="472" priority="259"/>
    <cfRule type="duplicateValues" dxfId="471" priority="260"/>
    <cfRule type="duplicateValues" dxfId="470" priority="261"/>
    <cfRule type="duplicateValues" dxfId="469" priority="262"/>
    <cfRule type="duplicateValues" dxfId="468" priority="263"/>
    <cfRule type="duplicateValues" dxfId="467" priority="264"/>
    <cfRule type="duplicateValues" dxfId="466" priority="265"/>
    <cfRule type="duplicateValues" dxfId="465" priority="266"/>
    <cfRule type="duplicateValues" dxfId="464" priority="267"/>
    <cfRule type="duplicateValues" dxfId="463" priority="268"/>
    <cfRule type="duplicateValues" dxfId="462" priority="269"/>
    <cfRule type="duplicateValues" dxfId="461" priority="270"/>
    <cfRule type="duplicateValues" dxfId="460" priority="271"/>
    <cfRule type="duplicateValues" dxfId="459" priority="272"/>
    <cfRule type="duplicateValues" dxfId="458" priority="273"/>
    <cfRule type="duplicateValues" dxfId="457" priority="274"/>
    <cfRule type="duplicateValues" dxfId="456" priority="275"/>
    <cfRule type="duplicateValues" dxfId="455" priority="276"/>
    <cfRule type="duplicateValues" dxfId="454" priority="277"/>
    <cfRule type="duplicateValues" dxfId="453" priority="278"/>
    <cfRule type="duplicateValues" dxfId="452" priority="279"/>
    <cfRule type="duplicateValues" dxfId="451" priority="280"/>
    <cfRule type="duplicateValues" dxfId="450" priority="281"/>
    <cfRule type="duplicateValues" dxfId="449" priority="282"/>
    <cfRule type="duplicateValues" dxfId="448" priority="283"/>
    <cfRule type="duplicateValues" dxfId="447" priority="284"/>
    <cfRule type="duplicateValues" dxfId="446" priority="285"/>
    <cfRule type="duplicateValues" dxfId="445" priority="286"/>
    <cfRule type="duplicateValues" dxfId="444" priority="287"/>
    <cfRule type="duplicateValues" dxfId="443" priority="288"/>
    <cfRule type="duplicateValues" dxfId="442" priority="289"/>
    <cfRule type="duplicateValues" dxfId="441" priority="290"/>
    <cfRule type="duplicateValues" dxfId="440" priority="291"/>
    <cfRule type="duplicateValues" dxfId="439" priority="292"/>
  </conditionalFormatting>
  <conditionalFormatting sqref="B8">
    <cfRule type="duplicateValues" dxfId="438" priority="130"/>
    <cfRule type="duplicateValues" dxfId="437" priority="114"/>
    <cfRule type="duplicateValues" dxfId="436" priority="115"/>
    <cfRule type="duplicateValues" dxfId="435" priority="116"/>
    <cfRule type="duplicateValues" dxfId="434" priority="117"/>
    <cfRule type="duplicateValues" dxfId="433" priority="118"/>
    <cfRule type="duplicateValues" dxfId="432" priority="180"/>
    <cfRule type="duplicateValues" dxfId="431" priority="119"/>
    <cfRule type="duplicateValues" dxfId="430" priority="120"/>
    <cfRule type="duplicateValues" dxfId="429" priority="121"/>
    <cfRule type="duplicateValues" dxfId="428" priority="122"/>
    <cfRule type="duplicateValues" dxfId="427" priority="123"/>
    <cfRule type="duplicateValues" dxfId="426" priority="124"/>
    <cfRule type="duplicateValues" dxfId="425" priority="125"/>
    <cfRule type="duplicateValues" dxfId="424" priority="126"/>
    <cfRule type="duplicateValues" dxfId="423" priority="127"/>
    <cfRule type="duplicateValues" dxfId="422" priority="128"/>
    <cfRule type="duplicateValues" dxfId="421" priority="129"/>
    <cfRule type="duplicateValues" dxfId="420" priority="131"/>
    <cfRule type="duplicateValues" dxfId="419" priority="132"/>
    <cfRule type="duplicateValues" dxfId="418" priority="133"/>
    <cfRule type="duplicateValues" dxfId="417" priority="134"/>
    <cfRule type="duplicateValues" dxfId="416" priority="135"/>
    <cfRule type="duplicateValues" dxfId="415" priority="162"/>
    <cfRule type="duplicateValues" dxfId="414" priority="136"/>
    <cfRule type="duplicateValues" dxfId="413" priority="137"/>
    <cfRule type="duplicateValues" dxfId="412" priority="138"/>
    <cfRule type="duplicateValues" dxfId="411" priority="139"/>
    <cfRule type="duplicateValues" dxfId="410" priority="140"/>
    <cfRule type="duplicateValues" dxfId="409" priority="141"/>
    <cfRule type="duplicateValues" dxfId="408" priority="142"/>
    <cfRule type="duplicateValues" dxfId="407" priority="143"/>
    <cfRule type="duplicateValues" dxfId="406" priority="144"/>
    <cfRule type="duplicateValues" dxfId="405" priority="145"/>
    <cfRule type="duplicateValues" dxfId="404" priority="146"/>
    <cfRule type="duplicateValues" dxfId="403" priority="147"/>
    <cfRule type="duplicateValues" dxfId="402" priority="148"/>
    <cfRule type="duplicateValues" dxfId="401" priority="149"/>
    <cfRule type="duplicateValues" dxfId="400" priority="150"/>
    <cfRule type="duplicateValues" dxfId="399" priority="151"/>
    <cfRule type="duplicateValues" dxfId="398" priority="152"/>
    <cfRule type="duplicateValues" dxfId="397" priority="153"/>
    <cfRule type="duplicateValues" dxfId="396" priority="154"/>
    <cfRule type="duplicateValues" dxfId="395" priority="155"/>
    <cfRule type="duplicateValues" dxfId="394" priority="156"/>
    <cfRule type="duplicateValues" dxfId="393" priority="157"/>
    <cfRule type="duplicateValues" dxfId="392" priority="158"/>
    <cfRule type="duplicateValues" dxfId="391" priority="159"/>
    <cfRule type="duplicateValues" dxfId="390" priority="160"/>
    <cfRule type="duplicateValues" dxfId="389" priority="206"/>
    <cfRule type="duplicateValues" dxfId="388" priority="205"/>
    <cfRule type="duplicateValues" dxfId="387" priority="204"/>
    <cfRule type="duplicateValues" dxfId="386" priority="203"/>
    <cfRule type="duplicateValues" dxfId="385" priority="202"/>
    <cfRule type="duplicateValues" dxfId="384" priority="201"/>
    <cfRule type="duplicateValues" dxfId="383" priority="200"/>
    <cfRule type="duplicateValues" dxfId="382" priority="199"/>
    <cfRule type="duplicateValues" dxfId="381" priority="198"/>
    <cfRule type="duplicateValues" dxfId="380" priority="197"/>
    <cfRule type="duplicateValues" dxfId="379" priority="196"/>
    <cfRule type="duplicateValues" dxfId="378" priority="195"/>
    <cfRule type="duplicateValues" dxfId="377" priority="194"/>
    <cfRule type="duplicateValues" dxfId="376" priority="193"/>
    <cfRule type="duplicateValues" dxfId="375" priority="192"/>
    <cfRule type="duplicateValues" dxfId="374" priority="191"/>
    <cfRule type="duplicateValues" dxfId="373" priority="190"/>
    <cfRule type="duplicateValues" dxfId="372" priority="189"/>
    <cfRule type="duplicateValues" dxfId="371" priority="188"/>
    <cfRule type="duplicateValues" dxfId="370" priority="187"/>
    <cfRule type="duplicateValues" dxfId="369" priority="186"/>
    <cfRule type="duplicateValues" dxfId="368" priority="185"/>
    <cfRule type="duplicateValues" dxfId="367" priority="184"/>
    <cfRule type="duplicateValues" dxfId="366" priority="183"/>
    <cfRule type="duplicateValues" dxfId="365" priority="182"/>
    <cfRule type="duplicateValues" dxfId="364" priority="181"/>
    <cfRule type="duplicateValues" dxfId="363" priority="161"/>
    <cfRule type="duplicateValues" dxfId="362" priority="179"/>
    <cfRule type="duplicateValues" dxfId="361" priority="178"/>
    <cfRule type="duplicateValues" dxfId="360" priority="177"/>
    <cfRule type="duplicateValues" dxfId="359" priority="176"/>
    <cfRule type="duplicateValues" dxfId="358" priority="175"/>
    <cfRule type="duplicateValues" dxfId="357" priority="174"/>
    <cfRule type="duplicateValues" dxfId="356" priority="173"/>
    <cfRule type="duplicateValues" dxfId="355" priority="172"/>
    <cfRule type="duplicateValues" dxfId="354" priority="171"/>
    <cfRule type="duplicateValues" dxfId="353" priority="170"/>
    <cfRule type="duplicateValues" dxfId="352" priority="169"/>
    <cfRule type="duplicateValues" dxfId="351" priority="168"/>
    <cfRule type="duplicateValues" dxfId="350" priority="167"/>
    <cfRule type="duplicateValues" dxfId="349" priority="166"/>
    <cfRule type="duplicateValues" dxfId="348" priority="165"/>
    <cfRule type="duplicateValues" dxfId="347" priority="164"/>
    <cfRule type="duplicateValues" dxfId="346" priority="163"/>
    <cfRule type="duplicateValues" dxfId="345" priority="113"/>
    <cfRule type="duplicateValues" dxfId="344" priority="112"/>
    <cfRule type="duplicateValues" dxfId="343" priority="111"/>
    <cfRule type="duplicateValues" dxfId="342" priority="110"/>
  </conditionalFormatting>
  <conditionalFormatting sqref="B9">
    <cfRule type="duplicateValues" dxfId="341" priority="2223"/>
  </conditionalFormatting>
  <conditionalFormatting sqref="B10">
    <cfRule type="duplicateValues" dxfId="340" priority="2195"/>
    <cfRule type="duplicateValues" dxfId="339" priority="2196"/>
    <cfRule type="duplicateValues" dxfId="338" priority="2197"/>
    <cfRule type="duplicateValues" dxfId="337" priority="2198"/>
    <cfRule type="duplicateValues" dxfId="336" priority="2199"/>
    <cfRule type="duplicateValues" dxfId="335" priority="2200"/>
    <cfRule type="duplicateValues" dxfId="334" priority="2201"/>
    <cfRule type="duplicateValues" dxfId="333" priority="2202"/>
    <cfRule type="duplicateValues" dxfId="332" priority="2203"/>
    <cfRule type="duplicateValues" dxfId="331" priority="2204"/>
    <cfRule type="duplicateValues" dxfId="330" priority="2205"/>
    <cfRule type="duplicateValues" dxfId="329" priority="2206"/>
    <cfRule type="duplicateValues" dxfId="328" priority="2207"/>
    <cfRule type="duplicateValues" dxfId="327" priority="2208"/>
    <cfRule type="duplicateValues" dxfId="326" priority="2209"/>
    <cfRule type="duplicateValues" dxfId="325" priority="2210"/>
    <cfRule type="duplicateValues" dxfId="324" priority="2211"/>
    <cfRule type="duplicateValues" dxfId="323" priority="2213"/>
    <cfRule type="duplicateValues" dxfId="322" priority="2212"/>
  </conditionalFormatting>
  <conditionalFormatting sqref="B11">
    <cfRule type="duplicateValues" dxfId="321" priority="89"/>
  </conditionalFormatting>
  <conditionalFormatting sqref="B12">
    <cfRule type="duplicateValues" dxfId="320" priority="86"/>
    <cfRule type="duplicateValues" dxfId="319" priority="85"/>
    <cfRule type="duplicateValues" dxfId="318" priority="84"/>
    <cfRule type="duplicateValues" dxfId="317" priority="82"/>
    <cfRule type="duplicateValues" dxfId="316" priority="81"/>
    <cfRule type="duplicateValues" dxfId="315" priority="80"/>
    <cfRule type="duplicateValues" dxfId="314" priority="87"/>
    <cfRule type="duplicateValues" dxfId="313" priority="88"/>
    <cfRule type="duplicateValues" dxfId="312" priority="83"/>
  </conditionalFormatting>
  <conditionalFormatting sqref="B15">
    <cfRule type="duplicateValues" dxfId="311" priority="49"/>
  </conditionalFormatting>
  <conditionalFormatting sqref="B16">
    <cfRule type="duplicateValues" dxfId="310" priority="45"/>
    <cfRule type="duplicateValues" dxfId="309" priority="44"/>
    <cfRule type="duplicateValues" dxfId="308" priority="43"/>
    <cfRule type="duplicateValues" dxfId="307" priority="42"/>
    <cfRule type="duplicateValues" dxfId="306" priority="41"/>
    <cfRule type="duplicateValues" dxfId="305" priority="40"/>
    <cfRule type="duplicateValues" dxfId="304" priority="48"/>
    <cfRule type="duplicateValues" dxfId="303" priority="47"/>
    <cfRule type="duplicateValues" dxfId="302" priority="46"/>
  </conditionalFormatting>
  <conditionalFormatting sqref="B17">
    <cfRule type="duplicateValues" dxfId="301" priority="2236"/>
    <cfRule type="duplicateValues" dxfId="300" priority="2237"/>
    <cfRule type="duplicateValues" dxfId="299" priority="2238"/>
    <cfRule type="duplicateValues" dxfId="298" priority="2239"/>
    <cfRule type="duplicateValues" dxfId="297" priority="2240"/>
    <cfRule type="duplicateValues" dxfId="296" priority="2241"/>
    <cfRule type="duplicateValues" dxfId="295" priority="2242"/>
    <cfRule type="duplicateValues" dxfId="294" priority="2243"/>
    <cfRule type="duplicateValues" dxfId="293" priority="2244"/>
    <cfRule type="duplicateValues" dxfId="292" priority="2246"/>
    <cfRule type="duplicateValues" dxfId="291" priority="2247"/>
    <cfRule type="duplicateValues" dxfId="290" priority="2248"/>
    <cfRule type="duplicateValues" dxfId="289" priority="2249"/>
    <cfRule type="duplicateValues" dxfId="288" priority="2250"/>
    <cfRule type="duplicateValues" dxfId="287" priority="2251"/>
    <cfRule type="duplicateValues" dxfId="286" priority="2245"/>
    <cfRule type="duplicateValues" dxfId="285" priority="2233"/>
    <cfRule type="duplicateValues" dxfId="284" priority="2234"/>
    <cfRule type="duplicateValues" dxfId="283" priority="2235"/>
  </conditionalFormatting>
  <conditionalFormatting sqref="B18">
    <cfRule type="duplicateValues" dxfId="282" priority="571"/>
    <cfRule type="duplicateValues" dxfId="281" priority="570"/>
    <cfRule type="duplicateValues" dxfId="280" priority="569"/>
    <cfRule type="duplicateValues" dxfId="279" priority="568"/>
    <cfRule type="duplicateValues" dxfId="278" priority="567"/>
    <cfRule type="duplicateValues" dxfId="277" priority="556"/>
    <cfRule type="duplicateValues" dxfId="276" priority="555"/>
    <cfRule type="duplicateValues" dxfId="275" priority="554"/>
    <cfRule type="duplicateValues" dxfId="274" priority="553"/>
    <cfRule type="duplicateValues" dxfId="273" priority="563"/>
    <cfRule type="duplicateValues" dxfId="272" priority="564"/>
    <cfRule type="duplicateValues" dxfId="271" priority="565"/>
    <cfRule type="duplicateValues" dxfId="270" priority="562"/>
    <cfRule type="duplicateValues" dxfId="269" priority="566"/>
    <cfRule type="duplicateValues" dxfId="268" priority="561"/>
    <cfRule type="duplicateValues" dxfId="267" priority="560"/>
    <cfRule type="duplicateValues" dxfId="266" priority="559"/>
    <cfRule type="duplicateValues" dxfId="265" priority="558"/>
    <cfRule type="duplicateValues" dxfId="264" priority="557"/>
  </conditionalFormatting>
  <conditionalFormatting sqref="B19">
    <cfRule type="duplicateValues" dxfId="263" priority="59"/>
  </conditionalFormatting>
  <conditionalFormatting sqref="B20">
    <cfRule type="duplicateValues" dxfId="262" priority="58"/>
    <cfRule type="duplicateValues" dxfId="261" priority="56"/>
    <cfRule type="duplicateValues" dxfId="260" priority="55"/>
    <cfRule type="duplicateValues" dxfId="259" priority="54"/>
    <cfRule type="duplicateValues" dxfId="258" priority="53"/>
    <cfRule type="duplicateValues" dxfId="257" priority="52"/>
    <cfRule type="duplicateValues" dxfId="256" priority="51"/>
    <cfRule type="duplicateValues" dxfId="255" priority="50"/>
    <cfRule type="duplicateValues" dxfId="254" priority="57"/>
  </conditionalFormatting>
  <conditionalFormatting sqref="B22">
    <cfRule type="duplicateValues" dxfId="253" priority="3378"/>
  </conditionalFormatting>
  <conditionalFormatting sqref="B23:B1048576 B1:B5">
    <cfRule type="duplicateValues" dxfId="252" priority="4155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02EEF-5148-4C40-A632-21E9587790B3}">
  <sheetPr codeName="Sheet7"/>
  <dimension ref="A1:N22"/>
  <sheetViews>
    <sheetView zoomScale="85" zoomScaleNormal="85" workbookViewId="0">
      <selection activeCell="J15" sqref="J15"/>
    </sheetView>
  </sheetViews>
  <sheetFormatPr defaultColWidth="9.140625" defaultRowHeight="14.25"/>
  <cols>
    <col min="1" max="1" width="18.7109375" style="64" customWidth="1"/>
    <col min="2" max="2" width="6.7109375" style="64" bestFit="1" customWidth="1"/>
    <col min="3" max="3" width="6.85546875" style="65" bestFit="1" customWidth="1"/>
    <col min="4" max="4" width="11" style="65" bestFit="1" customWidth="1"/>
    <col min="5" max="5" width="9.42578125" style="66" bestFit="1" customWidth="1"/>
    <col min="6" max="6" width="23.140625" style="66" bestFit="1" customWidth="1"/>
    <col min="7" max="7" width="16.28515625" style="66" customWidth="1"/>
    <col min="8" max="8" width="9.42578125" style="66" bestFit="1" customWidth="1"/>
    <col min="9" max="9" width="11.85546875" style="66" bestFit="1" customWidth="1"/>
    <col min="10" max="10" width="11.42578125" style="66" bestFit="1" customWidth="1"/>
    <col min="11" max="11" width="13.85546875" style="66" bestFit="1" customWidth="1"/>
    <col min="12" max="12" width="9" style="66" bestFit="1" customWidth="1"/>
    <col min="13" max="13" width="12.140625" style="66" bestFit="1" customWidth="1"/>
    <col min="14" max="16384" width="9.140625" style="49"/>
  </cols>
  <sheetData>
    <row r="1" spans="1:14" s="44" customFormat="1" ht="27.75">
      <c r="A1" s="43"/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102"/>
    </row>
    <row r="2" spans="1:14" s="44" customFormat="1" ht="27.75">
      <c r="A2" s="45"/>
      <c r="B2" s="252" t="s">
        <v>65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102"/>
    </row>
    <row r="3" spans="1:14" s="44" customFormat="1" ht="27.7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4" s="52" customFormat="1" ht="15.75">
      <c r="A4" s="267" t="s">
        <v>8</v>
      </c>
      <c r="B4" s="267"/>
      <c r="C4" s="267" t="s">
        <v>114</v>
      </c>
      <c r="D4" s="267"/>
      <c r="E4" s="105" t="s">
        <v>115</v>
      </c>
      <c r="F4" s="268" t="s">
        <v>1</v>
      </c>
      <c r="G4" s="268"/>
      <c r="H4" s="267" t="s">
        <v>116</v>
      </c>
      <c r="I4" s="268" t="s">
        <v>117</v>
      </c>
      <c r="J4" s="268"/>
      <c r="K4" s="268"/>
      <c r="L4" s="268"/>
      <c r="M4" s="268"/>
    </row>
    <row r="5" spans="1:14" s="52" customFormat="1" ht="15.75">
      <c r="A5" s="267"/>
      <c r="B5" s="267"/>
      <c r="C5" s="105" t="s">
        <v>2</v>
      </c>
      <c r="D5" s="105" t="s">
        <v>3</v>
      </c>
      <c r="E5" s="106" t="s">
        <v>9</v>
      </c>
      <c r="F5" s="268"/>
      <c r="G5" s="268"/>
      <c r="H5" s="268"/>
      <c r="I5" s="105" t="s">
        <v>60</v>
      </c>
      <c r="J5" s="105" t="s">
        <v>61</v>
      </c>
      <c r="K5" s="105" t="s">
        <v>63</v>
      </c>
      <c r="L5" s="105" t="s">
        <v>62</v>
      </c>
      <c r="M5" s="105" t="s">
        <v>64</v>
      </c>
    </row>
    <row r="6" spans="1:14" s="52" customFormat="1" ht="15.75" customHeight="1">
      <c r="A6" s="205" t="s">
        <v>77</v>
      </c>
      <c r="B6" s="206" t="s">
        <v>159</v>
      </c>
      <c r="C6" s="113" t="s">
        <v>6</v>
      </c>
      <c r="D6" s="113">
        <v>46333</v>
      </c>
      <c r="E6" s="113">
        <f>+D6+2</f>
        <v>46335</v>
      </c>
      <c r="F6" s="263" t="s">
        <v>183</v>
      </c>
      <c r="G6" s="264"/>
      <c r="H6" s="259">
        <v>46339</v>
      </c>
      <c r="I6" s="261">
        <f>+H6+16</f>
        <v>46355</v>
      </c>
      <c r="J6" s="261">
        <f>+H6+19</f>
        <v>46358</v>
      </c>
      <c r="K6" s="261">
        <f>+H6+21</f>
        <v>46360</v>
      </c>
      <c r="L6" s="261">
        <f>+H6+22</f>
        <v>46361</v>
      </c>
      <c r="M6" s="261">
        <f>+H6+24</f>
        <v>46363</v>
      </c>
      <c r="N6" s="269"/>
    </row>
    <row r="7" spans="1:14" s="52" customFormat="1" ht="15.75">
      <c r="A7" s="112" t="s">
        <v>73</v>
      </c>
      <c r="B7" s="111" t="s">
        <v>164</v>
      </c>
      <c r="C7" s="110" t="s">
        <v>10</v>
      </c>
      <c r="D7" s="110">
        <v>46334</v>
      </c>
      <c r="E7" s="110">
        <f>+D7+2</f>
        <v>46336</v>
      </c>
      <c r="F7" s="265"/>
      <c r="G7" s="266"/>
      <c r="H7" s="260"/>
      <c r="I7" s="262"/>
      <c r="J7" s="262"/>
      <c r="K7" s="262"/>
      <c r="L7" s="262"/>
      <c r="M7" s="262"/>
      <c r="N7" s="269"/>
    </row>
    <row r="8" spans="1:14" s="52" customFormat="1" ht="15.75" customHeight="1">
      <c r="A8" s="143" t="s">
        <v>125</v>
      </c>
      <c r="B8" s="116" t="s">
        <v>161</v>
      </c>
      <c r="C8" s="173" t="s">
        <v>6</v>
      </c>
      <c r="D8" s="173">
        <f t="shared" ref="D8:D13" si="0">+D6+7</f>
        <v>46340</v>
      </c>
      <c r="E8" s="173">
        <f t="shared" ref="E8:E13" si="1">+D8+2</f>
        <v>46342</v>
      </c>
      <c r="F8" s="263" t="s">
        <v>184</v>
      </c>
      <c r="G8" s="264"/>
      <c r="H8" s="270">
        <f>+H6+7</f>
        <v>46346</v>
      </c>
      <c r="I8" s="261">
        <f t="shared" ref="I8" si="2">+H8+16</f>
        <v>46362</v>
      </c>
      <c r="J8" s="261">
        <f t="shared" ref="J8" si="3">+H8+19</f>
        <v>46365</v>
      </c>
      <c r="K8" s="261">
        <f t="shared" ref="K8" si="4">+H8+21</f>
        <v>46367</v>
      </c>
      <c r="L8" s="261">
        <f t="shared" ref="L8" si="5">+H8+22</f>
        <v>46368</v>
      </c>
      <c r="M8" s="261">
        <f t="shared" ref="M8" si="6">+H8+24</f>
        <v>46370</v>
      </c>
      <c r="N8" s="269"/>
    </row>
    <row r="9" spans="1:14" s="52" customFormat="1" ht="15.75">
      <c r="A9" s="112" t="s">
        <v>78</v>
      </c>
      <c r="B9" s="111" t="s">
        <v>165</v>
      </c>
      <c r="C9" s="109" t="s">
        <v>10</v>
      </c>
      <c r="D9" s="109">
        <f t="shared" si="0"/>
        <v>46341</v>
      </c>
      <c r="E9" s="109">
        <f t="shared" si="1"/>
        <v>46343</v>
      </c>
      <c r="F9" s="265"/>
      <c r="G9" s="266"/>
      <c r="H9" s="260"/>
      <c r="I9" s="262"/>
      <c r="J9" s="262"/>
      <c r="K9" s="262"/>
      <c r="L9" s="262"/>
      <c r="M9" s="262"/>
      <c r="N9" s="269"/>
    </row>
    <row r="10" spans="1:14" s="52" customFormat="1" ht="15.75" customHeight="1">
      <c r="A10" s="205" t="s">
        <v>77</v>
      </c>
      <c r="B10" s="116" t="s">
        <v>160</v>
      </c>
      <c r="C10" s="173" t="s">
        <v>6</v>
      </c>
      <c r="D10" s="173">
        <f t="shared" si="0"/>
        <v>46347</v>
      </c>
      <c r="E10" s="173">
        <f t="shared" si="1"/>
        <v>46349</v>
      </c>
      <c r="F10" s="263" t="s">
        <v>185</v>
      </c>
      <c r="G10" s="264"/>
      <c r="H10" s="270">
        <f t="shared" ref="H10" si="7">+H8+7</f>
        <v>46353</v>
      </c>
      <c r="I10" s="261">
        <f t="shared" ref="I10" si="8">+H10+16</f>
        <v>46369</v>
      </c>
      <c r="J10" s="261">
        <f t="shared" ref="J10" si="9">+H10+19</f>
        <v>46372</v>
      </c>
      <c r="K10" s="261">
        <f t="shared" ref="K10" si="10">+H10+21</f>
        <v>46374</v>
      </c>
      <c r="L10" s="261">
        <f t="shared" ref="L10" si="11">+H10+22</f>
        <v>46375</v>
      </c>
      <c r="M10" s="261">
        <f t="shared" ref="M10" si="12">+H10+24</f>
        <v>46377</v>
      </c>
      <c r="N10" s="269"/>
    </row>
    <row r="11" spans="1:14" s="52" customFormat="1" ht="15.75">
      <c r="A11" s="112" t="s">
        <v>73</v>
      </c>
      <c r="B11" s="111" t="s">
        <v>166</v>
      </c>
      <c r="C11" s="109" t="s">
        <v>10</v>
      </c>
      <c r="D11" s="109">
        <f t="shared" si="0"/>
        <v>46348</v>
      </c>
      <c r="E11" s="109">
        <f t="shared" si="1"/>
        <v>46350</v>
      </c>
      <c r="F11" s="265"/>
      <c r="G11" s="266"/>
      <c r="H11" s="260"/>
      <c r="I11" s="262"/>
      <c r="J11" s="262"/>
      <c r="K11" s="262"/>
      <c r="L11" s="262"/>
      <c r="M11" s="262"/>
      <c r="N11" s="269"/>
    </row>
    <row r="12" spans="1:14" s="52" customFormat="1" ht="15.75" customHeight="1">
      <c r="A12" s="143" t="s">
        <v>163</v>
      </c>
      <c r="B12" s="116" t="s">
        <v>162</v>
      </c>
      <c r="C12" s="173" t="s">
        <v>6</v>
      </c>
      <c r="D12" s="173">
        <f t="shared" si="0"/>
        <v>46354</v>
      </c>
      <c r="E12" s="173">
        <f t="shared" si="1"/>
        <v>46356</v>
      </c>
      <c r="F12" s="263" t="s">
        <v>186</v>
      </c>
      <c r="G12" s="264"/>
      <c r="H12" s="270">
        <f t="shared" ref="H12" si="13">+H10+7</f>
        <v>46360</v>
      </c>
      <c r="I12" s="261">
        <f t="shared" ref="I12" si="14">+H12+16</f>
        <v>46376</v>
      </c>
      <c r="J12" s="261">
        <f t="shared" ref="J12" si="15">+H12+19</f>
        <v>46379</v>
      </c>
      <c r="K12" s="261">
        <f t="shared" ref="K12" si="16">+H12+21</f>
        <v>46381</v>
      </c>
      <c r="L12" s="261">
        <f t="shared" ref="L12" si="17">+H12+22</f>
        <v>46382</v>
      </c>
      <c r="M12" s="261">
        <f t="shared" ref="M12" si="18">+H12+24</f>
        <v>46384</v>
      </c>
      <c r="N12" s="269"/>
    </row>
    <row r="13" spans="1:14" s="52" customFormat="1" ht="15.75">
      <c r="A13" s="112" t="s">
        <v>78</v>
      </c>
      <c r="B13" s="111" t="s">
        <v>167</v>
      </c>
      <c r="C13" s="109" t="s">
        <v>10</v>
      </c>
      <c r="D13" s="109">
        <f t="shared" si="0"/>
        <v>46355</v>
      </c>
      <c r="E13" s="109">
        <f t="shared" si="1"/>
        <v>46357</v>
      </c>
      <c r="F13" s="265"/>
      <c r="G13" s="266"/>
      <c r="H13" s="260"/>
      <c r="I13" s="262"/>
      <c r="J13" s="262"/>
      <c r="K13" s="262"/>
      <c r="L13" s="262"/>
      <c r="M13" s="262"/>
      <c r="N13" s="269"/>
    </row>
    <row r="14" spans="1:14" s="56" customFormat="1" ht="18">
      <c r="A14" s="11"/>
      <c r="B14" s="35"/>
      <c r="C14" s="51"/>
      <c r="D14" s="51"/>
      <c r="E14" s="52"/>
      <c r="F14" s="53"/>
      <c r="G14" s="53"/>
      <c r="H14" s="62"/>
      <c r="I14" s="62"/>
      <c r="J14" s="62"/>
      <c r="K14" s="62"/>
      <c r="L14" s="62"/>
      <c r="M14" s="62"/>
    </row>
    <row r="15" spans="1:14" s="56" customFormat="1" ht="18.75">
      <c r="A15" s="16" t="s">
        <v>11</v>
      </c>
      <c r="B15" s="16"/>
      <c r="C15" s="17"/>
      <c r="D15" s="17"/>
      <c r="E15" s="18"/>
      <c r="F15" s="58"/>
      <c r="G15" s="58"/>
      <c r="H15" s="62"/>
      <c r="I15" s="103"/>
      <c r="J15" s="103"/>
      <c r="K15" s="104"/>
      <c r="L15" s="62"/>
      <c r="M15" s="62"/>
    </row>
    <row r="16" spans="1:14" s="56" customFormat="1" ht="18.75">
      <c r="A16" s="42" t="s">
        <v>5</v>
      </c>
      <c r="B16" s="57"/>
      <c r="C16" s="3"/>
      <c r="D16" s="3"/>
      <c r="E16" s="3"/>
      <c r="F16" s="60"/>
      <c r="G16" s="58"/>
      <c r="H16" s="62"/>
      <c r="I16" s="103"/>
      <c r="J16" s="103"/>
      <c r="K16" s="104"/>
      <c r="L16" s="62"/>
      <c r="M16" s="62"/>
    </row>
    <row r="17" spans="1:13" s="56" customFormat="1" ht="18.75">
      <c r="A17" s="24" t="s">
        <v>7</v>
      </c>
      <c r="B17" s="57"/>
      <c r="C17" s="25"/>
      <c r="D17" s="25"/>
      <c r="F17" s="61"/>
      <c r="G17" s="61"/>
      <c r="H17" s="69"/>
      <c r="I17" s="103"/>
      <c r="J17" s="103"/>
      <c r="K17" s="104"/>
      <c r="L17" s="62"/>
      <c r="M17" s="62"/>
    </row>
    <row r="18" spans="1:13" s="56" customFormat="1" ht="18.75">
      <c r="A18" s="57"/>
      <c r="B18" s="4"/>
      <c r="C18" s="28"/>
      <c r="D18" s="28"/>
      <c r="F18" s="63"/>
      <c r="G18" s="63"/>
      <c r="H18" s="62"/>
      <c r="I18" s="103"/>
      <c r="J18" s="103"/>
      <c r="K18" s="104"/>
      <c r="L18" s="62"/>
      <c r="M18" s="62"/>
    </row>
    <row r="19" spans="1:13" ht="18">
      <c r="A19" s="29"/>
      <c r="B19" s="30"/>
      <c r="C19" s="3"/>
      <c r="D19" s="3"/>
      <c r="E19" s="56"/>
    </row>
    <row r="20" spans="1:13" ht="18">
      <c r="A20" s="29"/>
      <c r="B20" s="2"/>
      <c r="C20" s="55"/>
      <c r="D20" s="55"/>
      <c r="E20" s="62"/>
      <c r="F20" s="85"/>
      <c r="G20" s="85"/>
      <c r="H20" s="85"/>
      <c r="I20" s="85"/>
    </row>
    <row r="22" spans="1:13" ht="18.75">
      <c r="A22" s="71" t="s">
        <v>12</v>
      </c>
      <c r="B22" s="81"/>
      <c r="C22" s="82"/>
      <c r="D22" s="82"/>
      <c r="E22" s="85"/>
    </row>
  </sheetData>
  <mergeCells count="39">
    <mergeCell ref="H8:H9"/>
    <mergeCell ref="H10:H11"/>
    <mergeCell ref="H12:H13"/>
    <mergeCell ref="F8:G9"/>
    <mergeCell ref="F10:G11"/>
    <mergeCell ref="F12:G13"/>
    <mergeCell ref="I12:I13"/>
    <mergeCell ref="J12:J13"/>
    <mergeCell ref="K12:K13"/>
    <mergeCell ref="N10:N11"/>
    <mergeCell ref="N6:N7"/>
    <mergeCell ref="L6:L7"/>
    <mergeCell ref="M6:M7"/>
    <mergeCell ref="L8:L9"/>
    <mergeCell ref="M8:M9"/>
    <mergeCell ref="N8:N9"/>
    <mergeCell ref="L12:L13"/>
    <mergeCell ref="M12:M13"/>
    <mergeCell ref="N12:N13"/>
    <mergeCell ref="I10:I11"/>
    <mergeCell ref="J10:J11"/>
    <mergeCell ref="K10:K11"/>
    <mergeCell ref="B1:L1"/>
    <mergeCell ref="B2:L2"/>
    <mergeCell ref="A4:B5"/>
    <mergeCell ref="C4:D4"/>
    <mergeCell ref="F4:G5"/>
    <mergeCell ref="H4:H5"/>
    <mergeCell ref="I4:M4"/>
    <mergeCell ref="L10:L11"/>
    <mergeCell ref="M10:M11"/>
    <mergeCell ref="I8:I9"/>
    <mergeCell ref="J8:J9"/>
    <mergeCell ref="K8:K9"/>
    <mergeCell ref="H6:H7"/>
    <mergeCell ref="I6:I7"/>
    <mergeCell ref="J6:J7"/>
    <mergeCell ref="K6:K7"/>
    <mergeCell ref="F6:G7"/>
  </mergeCells>
  <conditionalFormatting sqref="B6">
    <cfRule type="duplicateValues" dxfId="251" priority="111"/>
    <cfRule type="duplicateValues" dxfId="250" priority="112"/>
    <cfRule type="duplicateValues" dxfId="249" priority="154"/>
    <cfRule type="duplicateValues" dxfId="248" priority="113"/>
    <cfRule type="duplicateValues" dxfId="247" priority="114"/>
    <cfRule type="duplicateValues" dxfId="246" priority="115"/>
    <cfRule type="duplicateValues" dxfId="245" priority="116"/>
    <cfRule type="duplicateValues" dxfId="244" priority="117"/>
    <cfRule type="duplicateValues" dxfId="243" priority="118"/>
    <cfRule type="duplicateValues" dxfId="242" priority="119"/>
    <cfRule type="duplicateValues" dxfId="241" priority="120"/>
    <cfRule type="duplicateValues" dxfId="240" priority="124"/>
    <cfRule type="duplicateValues" dxfId="239" priority="121"/>
    <cfRule type="duplicateValues" dxfId="238" priority="122"/>
    <cfRule type="duplicateValues" dxfId="237" priority="123"/>
    <cfRule type="duplicateValues" dxfId="236" priority="98"/>
    <cfRule type="duplicateValues" dxfId="235" priority="99"/>
    <cfRule type="duplicateValues" dxfId="234" priority="100"/>
    <cfRule type="duplicateValues" dxfId="233" priority="101"/>
    <cfRule type="duplicateValues" dxfId="232" priority="102"/>
    <cfRule type="duplicateValues" dxfId="231" priority="103"/>
    <cfRule type="duplicateValues" dxfId="230" priority="104"/>
    <cfRule type="duplicateValues" dxfId="229" priority="105"/>
    <cfRule type="duplicateValues" dxfId="228" priority="106"/>
    <cfRule type="duplicateValues" dxfId="227" priority="107"/>
    <cfRule type="duplicateValues" dxfId="226" priority="108"/>
    <cfRule type="duplicateValues" dxfId="225" priority="109"/>
    <cfRule type="duplicateValues" dxfId="224" priority="110"/>
    <cfRule type="duplicateValues" dxfId="223" priority="125"/>
    <cfRule type="duplicateValues" dxfId="222" priority="126"/>
    <cfRule type="duplicateValues" dxfId="221" priority="127"/>
    <cfRule type="duplicateValues" dxfId="220" priority="128"/>
    <cfRule type="duplicateValues" dxfId="219" priority="129"/>
    <cfRule type="duplicateValues" dxfId="218" priority="130"/>
    <cfRule type="duplicateValues" dxfId="217" priority="131"/>
    <cfRule type="duplicateValues" dxfId="216" priority="132"/>
    <cfRule type="duplicateValues" dxfId="215" priority="133"/>
    <cfRule type="duplicateValues" dxfId="214" priority="134"/>
    <cfRule type="duplicateValues" dxfId="213" priority="135"/>
    <cfRule type="duplicateValues" dxfId="212" priority="136"/>
    <cfRule type="duplicateValues" dxfId="211" priority="137"/>
    <cfRule type="duplicateValues" dxfId="210" priority="138"/>
    <cfRule type="duplicateValues" dxfId="209" priority="139"/>
    <cfRule type="duplicateValues" dxfId="208" priority="140"/>
    <cfRule type="duplicateValues" dxfId="207" priority="141"/>
    <cfRule type="duplicateValues" dxfId="206" priority="142"/>
    <cfRule type="duplicateValues" dxfId="205" priority="143"/>
    <cfRule type="duplicateValues" dxfId="204" priority="144"/>
    <cfRule type="duplicateValues" dxfId="203" priority="145"/>
    <cfRule type="duplicateValues" dxfId="202" priority="146"/>
    <cfRule type="duplicateValues" dxfId="201" priority="147"/>
    <cfRule type="duplicateValues" dxfId="200" priority="148"/>
    <cfRule type="duplicateValues" dxfId="199" priority="149"/>
    <cfRule type="duplicateValues" dxfId="198" priority="150"/>
    <cfRule type="duplicateValues" dxfId="197" priority="151"/>
    <cfRule type="duplicateValues" dxfId="196" priority="152"/>
    <cfRule type="duplicateValues" dxfId="195" priority="153"/>
    <cfRule type="duplicateValues" dxfId="194" priority="155"/>
    <cfRule type="duplicateValues" dxfId="193" priority="156"/>
    <cfRule type="duplicateValues" dxfId="192" priority="157"/>
    <cfRule type="duplicateValues" dxfId="191" priority="158"/>
    <cfRule type="duplicateValues" dxfId="190" priority="159"/>
    <cfRule type="duplicateValues" dxfId="189" priority="160"/>
    <cfRule type="duplicateValues" dxfId="188" priority="161"/>
    <cfRule type="duplicateValues" dxfId="187" priority="162"/>
    <cfRule type="duplicateValues" dxfId="186" priority="163"/>
    <cfRule type="duplicateValues" dxfId="185" priority="164"/>
    <cfRule type="duplicateValues" dxfId="184" priority="165"/>
    <cfRule type="duplicateValues" dxfId="183" priority="166"/>
    <cfRule type="duplicateValues" dxfId="182" priority="167"/>
    <cfRule type="duplicateValues" dxfId="181" priority="168"/>
    <cfRule type="duplicateValues" dxfId="180" priority="169"/>
    <cfRule type="duplicateValues" dxfId="179" priority="170"/>
    <cfRule type="duplicateValues" dxfId="178" priority="171"/>
    <cfRule type="duplicateValues" dxfId="177" priority="172"/>
    <cfRule type="duplicateValues" dxfId="176" priority="173"/>
    <cfRule type="duplicateValues" dxfId="175" priority="174"/>
    <cfRule type="duplicateValues" dxfId="174" priority="175"/>
    <cfRule type="duplicateValues" dxfId="173" priority="176"/>
    <cfRule type="duplicateValues" dxfId="172" priority="177"/>
    <cfRule type="duplicateValues" dxfId="171" priority="178"/>
    <cfRule type="duplicateValues" dxfId="170" priority="179"/>
    <cfRule type="duplicateValues" dxfId="169" priority="180"/>
    <cfRule type="duplicateValues" dxfId="168" priority="181"/>
    <cfRule type="duplicateValues" dxfId="167" priority="182"/>
    <cfRule type="duplicateValues" dxfId="166" priority="183"/>
    <cfRule type="duplicateValues" dxfId="165" priority="184"/>
    <cfRule type="duplicateValues" dxfId="164" priority="185"/>
    <cfRule type="duplicateValues" dxfId="163" priority="186"/>
    <cfRule type="duplicateValues" dxfId="162" priority="187"/>
    <cfRule type="duplicateValues" dxfId="161" priority="188"/>
    <cfRule type="duplicateValues" dxfId="160" priority="189"/>
    <cfRule type="duplicateValues" dxfId="159" priority="190"/>
    <cfRule type="duplicateValues" dxfId="158" priority="191"/>
    <cfRule type="duplicateValues" dxfId="157" priority="192"/>
    <cfRule type="duplicateValues" dxfId="156" priority="193"/>
    <cfRule type="duplicateValues" dxfId="155" priority="194"/>
    <cfRule type="duplicateValues" dxfId="154" priority="195"/>
    <cfRule type="duplicateValues" dxfId="153" priority="196"/>
    <cfRule type="duplicateValues" dxfId="152" priority="197"/>
    <cfRule type="duplicateValues" dxfId="151" priority="198"/>
    <cfRule type="duplicateValues" dxfId="150" priority="199"/>
    <cfRule type="duplicateValues" dxfId="149" priority="200"/>
    <cfRule type="duplicateValues" dxfId="148" priority="201"/>
    <cfRule type="duplicateValues" dxfId="147" priority="202"/>
    <cfRule type="duplicateValues" dxfId="146" priority="203"/>
    <cfRule type="duplicateValues" dxfId="145" priority="204"/>
    <cfRule type="duplicateValues" dxfId="144" priority="205"/>
    <cfRule type="duplicateValues" dxfId="143" priority="206"/>
    <cfRule type="duplicateValues" dxfId="142" priority="207"/>
    <cfRule type="duplicateValues" dxfId="141" priority="208"/>
    <cfRule type="duplicateValues" dxfId="140" priority="209"/>
    <cfRule type="duplicateValues" dxfId="139" priority="210"/>
    <cfRule type="duplicateValues" dxfId="138" priority="211"/>
    <cfRule type="duplicateValues" dxfId="137" priority="212"/>
    <cfRule type="duplicateValues" dxfId="136" priority="213"/>
  </conditionalFormatting>
  <conditionalFormatting sqref="B7">
    <cfRule type="duplicateValues" dxfId="135" priority="90"/>
    <cfRule type="duplicateValues" dxfId="134" priority="91"/>
    <cfRule type="duplicateValues" dxfId="133" priority="92"/>
    <cfRule type="duplicateValues" dxfId="132" priority="93"/>
    <cfRule type="duplicateValues" dxfId="131" priority="95"/>
    <cfRule type="duplicateValues" dxfId="130" priority="96"/>
    <cfRule type="duplicateValues" dxfId="129" priority="97"/>
    <cfRule type="duplicateValues" dxfId="128" priority="31"/>
    <cfRule type="duplicateValues" dxfId="127" priority="1"/>
    <cfRule type="duplicateValues" dxfId="126" priority="2"/>
    <cfRule type="duplicateValues" dxfId="125" priority="3"/>
    <cfRule type="duplicateValues" dxfId="124" priority="4"/>
    <cfRule type="duplicateValues" dxfId="123" priority="5"/>
    <cfRule type="duplicateValues" dxfId="122" priority="6"/>
    <cfRule type="duplicateValues" dxfId="121" priority="7"/>
    <cfRule type="duplicateValues" dxfId="120" priority="8"/>
    <cfRule type="duplicateValues" dxfId="119" priority="9"/>
    <cfRule type="duplicateValues" dxfId="118" priority="10"/>
    <cfRule type="duplicateValues" dxfId="117" priority="11"/>
    <cfRule type="duplicateValues" dxfId="116" priority="12"/>
    <cfRule type="duplicateValues" dxfId="115" priority="13"/>
    <cfRule type="duplicateValues" dxfId="114" priority="14"/>
    <cfRule type="duplicateValues" dxfId="113" priority="15"/>
    <cfRule type="duplicateValues" dxfId="112" priority="16"/>
    <cfRule type="duplicateValues" dxfId="111" priority="17"/>
    <cfRule type="duplicateValues" dxfId="110" priority="18"/>
    <cfRule type="duplicateValues" dxfId="109" priority="19"/>
    <cfRule type="duplicateValues" dxfId="108" priority="20"/>
    <cfRule type="duplicateValues" dxfId="107" priority="21"/>
    <cfRule type="duplicateValues" dxfId="106" priority="22"/>
    <cfRule type="duplicateValues" dxfId="105" priority="23"/>
    <cfRule type="duplicateValues" dxfId="104" priority="24"/>
    <cfRule type="duplicateValues" dxfId="103" priority="25"/>
    <cfRule type="duplicateValues" dxfId="102" priority="26"/>
    <cfRule type="duplicateValues" dxfId="101" priority="27"/>
    <cfRule type="duplicateValues" dxfId="100" priority="28"/>
    <cfRule type="duplicateValues" dxfId="99" priority="29"/>
    <cfRule type="duplicateValues" dxfId="98" priority="94"/>
    <cfRule type="duplicateValues" dxfId="97" priority="30"/>
    <cfRule type="duplicateValues" dxfId="96" priority="32"/>
    <cfRule type="duplicateValues" dxfId="95" priority="33"/>
    <cfRule type="duplicateValues" dxfId="94" priority="34"/>
    <cfRule type="duplicateValues" dxfId="93" priority="35"/>
    <cfRule type="duplicateValues" dxfId="92" priority="36"/>
    <cfRule type="duplicateValues" dxfId="91" priority="37"/>
    <cfRule type="duplicateValues" dxfId="90" priority="38"/>
    <cfRule type="duplicateValues" dxfId="89" priority="39"/>
    <cfRule type="duplicateValues" dxfId="88" priority="40"/>
    <cfRule type="duplicateValues" dxfId="87" priority="41"/>
    <cfRule type="duplicateValues" dxfId="86" priority="42"/>
    <cfRule type="duplicateValues" dxfId="85" priority="43"/>
    <cfRule type="duplicateValues" dxfId="84" priority="44"/>
    <cfRule type="duplicateValues" dxfId="83" priority="45"/>
    <cfRule type="duplicateValues" dxfId="82" priority="46"/>
    <cfRule type="duplicateValues" dxfId="81" priority="47"/>
    <cfRule type="duplicateValues" dxfId="80" priority="48"/>
    <cfRule type="duplicateValues" dxfId="79" priority="49"/>
    <cfRule type="duplicateValues" dxfId="78" priority="50"/>
    <cfRule type="duplicateValues" dxfId="77" priority="51"/>
    <cfRule type="duplicateValues" dxfId="76" priority="52"/>
    <cfRule type="duplicateValues" dxfId="75" priority="53"/>
    <cfRule type="duplicateValues" dxfId="74" priority="54"/>
    <cfRule type="duplicateValues" dxfId="73" priority="55"/>
    <cfRule type="duplicateValues" dxfId="72" priority="56"/>
    <cfRule type="duplicateValues" dxfId="71" priority="57"/>
    <cfRule type="duplicateValues" dxfId="70" priority="58"/>
    <cfRule type="duplicateValues" dxfId="69" priority="59"/>
    <cfRule type="duplicateValues" dxfId="68" priority="60"/>
    <cfRule type="duplicateValues" dxfId="67" priority="61"/>
    <cfRule type="duplicateValues" dxfId="66" priority="62"/>
    <cfRule type="duplicateValues" dxfId="65" priority="63"/>
    <cfRule type="duplicateValues" dxfId="64" priority="64"/>
    <cfRule type="duplicateValues" dxfId="63" priority="65"/>
    <cfRule type="duplicateValues" dxfId="62" priority="66"/>
    <cfRule type="duplicateValues" dxfId="61" priority="67"/>
    <cfRule type="duplicateValues" dxfId="60" priority="68"/>
    <cfRule type="duplicateValues" dxfId="59" priority="69"/>
    <cfRule type="duplicateValues" dxfId="58" priority="70"/>
    <cfRule type="duplicateValues" dxfId="57" priority="71"/>
    <cfRule type="duplicateValues" dxfId="56" priority="72"/>
    <cfRule type="duplicateValues" dxfId="55" priority="73"/>
    <cfRule type="duplicateValues" dxfId="54" priority="74"/>
    <cfRule type="duplicateValues" dxfId="53" priority="75"/>
    <cfRule type="duplicateValues" dxfId="52" priority="76"/>
    <cfRule type="duplicateValues" dxfId="51" priority="77"/>
    <cfRule type="duplicateValues" dxfId="50" priority="78"/>
    <cfRule type="duplicateValues" dxfId="49" priority="79"/>
    <cfRule type="duplicateValues" dxfId="48" priority="80"/>
    <cfRule type="duplicateValues" dxfId="47" priority="81"/>
    <cfRule type="duplicateValues" dxfId="46" priority="82"/>
    <cfRule type="duplicateValues" dxfId="45" priority="83"/>
    <cfRule type="duplicateValues" dxfId="44" priority="84"/>
    <cfRule type="duplicateValues" dxfId="43" priority="85"/>
    <cfRule type="duplicateValues" dxfId="42" priority="86"/>
    <cfRule type="duplicateValues" dxfId="41" priority="87"/>
    <cfRule type="duplicateValues" dxfId="40" priority="88"/>
    <cfRule type="duplicateValues" dxfId="39" priority="89"/>
  </conditionalFormatting>
  <conditionalFormatting sqref="B8">
    <cfRule type="duplicateValues" dxfId="38" priority="273"/>
  </conditionalFormatting>
  <conditionalFormatting sqref="B9">
    <cfRule type="duplicateValues" dxfId="37" priority="264"/>
    <cfRule type="duplicateValues" dxfId="36" priority="265"/>
    <cfRule type="duplicateValues" dxfId="35" priority="266"/>
    <cfRule type="duplicateValues" dxfId="34" priority="267"/>
    <cfRule type="duplicateValues" dxfId="33" priority="268"/>
    <cfRule type="duplicateValues" dxfId="32" priority="269"/>
    <cfRule type="duplicateValues" dxfId="31" priority="270"/>
    <cfRule type="duplicateValues" dxfId="30" priority="271"/>
    <cfRule type="duplicateValues" dxfId="29" priority="272"/>
  </conditionalFormatting>
  <conditionalFormatting sqref="B10">
    <cfRule type="duplicateValues" dxfId="28" priority="263"/>
  </conditionalFormatting>
  <conditionalFormatting sqref="B11">
    <cfRule type="duplicateValues" dxfId="27" priority="260"/>
    <cfRule type="duplicateValues" dxfId="26" priority="259"/>
    <cfRule type="duplicateValues" dxfId="25" priority="254"/>
    <cfRule type="duplicateValues" dxfId="24" priority="255"/>
    <cfRule type="duplicateValues" dxfId="23" priority="256"/>
    <cfRule type="duplicateValues" dxfId="22" priority="257"/>
    <cfRule type="duplicateValues" dxfId="21" priority="258"/>
    <cfRule type="duplicateValues" dxfId="20" priority="261"/>
    <cfRule type="duplicateValues" dxfId="19" priority="262"/>
  </conditionalFormatting>
  <conditionalFormatting sqref="B12">
    <cfRule type="duplicateValues" dxfId="18" priority="253"/>
  </conditionalFormatting>
  <conditionalFormatting sqref="B13">
    <cfRule type="duplicateValues" dxfId="17" priority="249"/>
    <cfRule type="duplicateValues" dxfId="16" priority="250"/>
    <cfRule type="duplicateValues" dxfId="15" priority="251"/>
    <cfRule type="duplicateValues" dxfId="14" priority="252"/>
    <cfRule type="duplicateValues" dxfId="13" priority="244"/>
    <cfRule type="duplicateValues" dxfId="12" priority="245"/>
    <cfRule type="duplicateValues" dxfId="11" priority="246"/>
    <cfRule type="duplicateValues" dxfId="10" priority="247"/>
    <cfRule type="duplicateValues" dxfId="9" priority="248"/>
  </conditionalFormatting>
  <conditionalFormatting sqref="B14:B1048576 B1:B5">
    <cfRule type="duplicateValues" dxfId="8" priority="3754"/>
  </conditionalFormatting>
  <conditionalFormatting sqref="B14:B1048576">
    <cfRule type="duplicateValues" dxfId="7" priority="3750"/>
  </conditionalFormatting>
  <conditionalFormatting sqref="F14:F1048576 F1:F5">
    <cfRule type="duplicateValues" dxfId="6" priority="3753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7959-C1CE-4497-B5B7-2E7D8FE90CEF}">
  <sheetPr codeName="Sheet8"/>
  <dimension ref="A1:L16"/>
  <sheetViews>
    <sheetView tabSelected="1" zoomScale="85" zoomScaleNormal="85" workbookViewId="0">
      <selection activeCell="J10" sqref="J10"/>
    </sheetView>
  </sheetViews>
  <sheetFormatPr defaultColWidth="9.140625" defaultRowHeight="14.25"/>
  <cols>
    <col min="1" max="1" width="30.140625" style="64" customWidth="1"/>
    <col min="2" max="2" width="6.85546875" style="64" bestFit="1" customWidth="1"/>
    <col min="3" max="3" width="7.5703125" style="65" bestFit="1" customWidth="1"/>
    <col min="4" max="4" width="10.140625" style="65" bestFit="1" customWidth="1"/>
    <col min="5" max="5" width="9.42578125" style="66" bestFit="1" customWidth="1"/>
    <col min="6" max="6" width="40.28515625" style="66" bestFit="1" customWidth="1"/>
    <col min="7" max="7" width="9.42578125" style="66" bestFit="1" customWidth="1"/>
    <col min="8" max="8" width="13.85546875" style="49" bestFit="1" customWidth="1"/>
    <col min="9" max="9" width="9.42578125" style="49" bestFit="1" customWidth="1"/>
    <col min="10" max="10" width="17.140625" style="49" bestFit="1" customWidth="1"/>
    <col min="11" max="11" width="9.42578125" style="49" bestFit="1" customWidth="1"/>
    <col min="12" max="12" width="6.140625" style="49" bestFit="1" customWidth="1"/>
    <col min="13" max="16384" width="9.140625" style="49"/>
  </cols>
  <sheetData>
    <row r="1" spans="1:12" s="44" customFormat="1" ht="27.75">
      <c r="A1" s="43"/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K1" s="251"/>
    </row>
    <row r="2" spans="1:12" s="44" customFormat="1" ht="27.75">
      <c r="A2" s="45"/>
      <c r="B2" s="252" t="s">
        <v>71</v>
      </c>
      <c r="C2" s="252"/>
      <c r="D2" s="252"/>
      <c r="E2" s="252"/>
      <c r="F2" s="252"/>
      <c r="G2" s="252"/>
      <c r="H2" s="252"/>
      <c r="I2" s="252"/>
      <c r="J2" s="252"/>
      <c r="K2" s="252"/>
    </row>
    <row r="3" spans="1:12" s="44" customFormat="1" ht="27.7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2" s="52" customFormat="1" ht="15.75">
      <c r="A4" s="271" t="s">
        <v>120</v>
      </c>
      <c r="B4" s="271"/>
      <c r="C4" s="271" t="s">
        <v>114</v>
      </c>
      <c r="D4" s="271"/>
      <c r="E4" s="145" t="s">
        <v>115</v>
      </c>
      <c r="F4" s="272" t="s">
        <v>1</v>
      </c>
      <c r="G4" s="271" t="s">
        <v>119</v>
      </c>
      <c r="H4" s="272" t="s">
        <v>117</v>
      </c>
      <c r="I4" s="272"/>
      <c r="J4" s="272"/>
      <c r="K4" s="272"/>
    </row>
    <row r="5" spans="1:12" s="52" customFormat="1" ht="15.75">
      <c r="A5" s="271"/>
      <c r="B5" s="271"/>
      <c r="C5" s="145" t="s">
        <v>2</v>
      </c>
      <c r="D5" s="145" t="s">
        <v>3</v>
      </c>
      <c r="E5" s="146" t="s">
        <v>66</v>
      </c>
      <c r="F5" s="272"/>
      <c r="G5" s="272"/>
      <c r="H5" s="145" t="s">
        <v>67</v>
      </c>
      <c r="I5" s="145" t="s">
        <v>68</v>
      </c>
      <c r="J5" s="145" t="s">
        <v>69</v>
      </c>
      <c r="K5" s="145" t="s">
        <v>70</v>
      </c>
    </row>
    <row r="6" spans="1:12" s="52" customFormat="1" ht="31.5" customHeight="1">
      <c r="A6" s="147" t="s">
        <v>189</v>
      </c>
      <c r="B6" s="203" t="s">
        <v>190</v>
      </c>
      <c r="C6" s="204" t="s">
        <v>79</v>
      </c>
      <c r="D6" s="204">
        <v>46330</v>
      </c>
      <c r="E6" s="204">
        <f>+D6+8</f>
        <v>46338</v>
      </c>
      <c r="F6" s="279" t="s">
        <v>191</v>
      </c>
      <c r="G6" s="275">
        <v>46341</v>
      </c>
      <c r="H6" s="273">
        <f t="shared" ref="H6" si="0">+G6+15</f>
        <v>46356</v>
      </c>
      <c r="I6" s="273">
        <f t="shared" ref="I6" si="1">+H6+4</f>
        <v>46360</v>
      </c>
      <c r="J6" s="273">
        <f t="shared" ref="J6" si="2">+I6+3</f>
        <v>46363</v>
      </c>
      <c r="K6" s="273">
        <f t="shared" ref="K6" si="3">+J6+5</f>
        <v>46368</v>
      </c>
      <c r="L6" s="139"/>
    </row>
    <row r="7" spans="1:12" s="52" customFormat="1" ht="15.75">
      <c r="A7" s="144" t="s">
        <v>187</v>
      </c>
      <c r="B7" s="207" t="s">
        <v>188</v>
      </c>
      <c r="C7" s="207" t="s">
        <v>6</v>
      </c>
      <c r="D7" s="207">
        <v>46334</v>
      </c>
      <c r="E7" s="207">
        <f>+D7+3</f>
        <v>46337</v>
      </c>
      <c r="F7" s="280"/>
      <c r="G7" s="276"/>
      <c r="H7" s="274"/>
      <c r="I7" s="274"/>
      <c r="J7" s="274"/>
      <c r="K7" s="274"/>
      <c r="L7" s="139"/>
    </row>
    <row r="8" spans="1:12" s="52" customFormat="1" ht="15.75">
      <c r="A8" s="11"/>
      <c r="B8" s="89"/>
      <c r="C8" s="90"/>
      <c r="D8" s="90"/>
      <c r="E8" s="90"/>
      <c r="F8" s="149"/>
      <c r="G8" s="150"/>
      <c r="H8" s="139"/>
      <c r="I8" s="139"/>
      <c r="J8" s="139"/>
      <c r="K8" s="139"/>
      <c r="L8" s="139"/>
    </row>
    <row r="9" spans="1:12" s="56" customFormat="1" ht="18.75">
      <c r="A9" s="16" t="s">
        <v>11</v>
      </c>
      <c r="B9" s="16"/>
      <c r="C9" s="17"/>
      <c r="D9" s="17"/>
      <c r="E9" s="18"/>
      <c r="F9" s="53"/>
      <c r="G9" s="62"/>
    </row>
    <row r="10" spans="1:12" s="56" customFormat="1" ht="18.75">
      <c r="A10" s="148" t="s">
        <v>80</v>
      </c>
      <c r="B10" s="57"/>
      <c r="C10" s="25"/>
      <c r="D10" s="25"/>
      <c r="F10" s="58"/>
      <c r="G10" s="62"/>
      <c r="H10" s="26"/>
      <c r="I10" s="26"/>
      <c r="J10" s="27"/>
    </row>
    <row r="11" spans="1:12" s="56" customFormat="1" ht="18.75">
      <c r="A11" s="24" t="s">
        <v>81</v>
      </c>
      <c r="B11" s="4"/>
      <c r="C11" s="28"/>
      <c r="D11" s="28"/>
      <c r="F11" s="60"/>
      <c r="G11" s="62"/>
      <c r="H11" s="26"/>
      <c r="I11" s="26"/>
      <c r="J11" s="27"/>
    </row>
    <row r="12" spans="1:12" s="56" customFormat="1" ht="18.75">
      <c r="A12" s="24"/>
      <c r="B12" s="4"/>
      <c r="C12" s="28"/>
      <c r="D12" s="28"/>
      <c r="F12" s="60"/>
      <c r="G12" s="62"/>
      <c r="H12" s="26"/>
      <c r="I12" s="26"/>
      <c r="J12" s="27"/>
    </row>
    <row r="13" spans="1:12" s="56" customFormat="1" ht="18.75">
      <c r="A13" s="29"/>
      <c r="B13" s="30"/>
      <c r="C13" s="3"/>
      <c r="D13" s="3"/>
      <c r="F13" s="61"/>
      <c r="G13" s="69"/>
      <c r="H13" s="26"/>
      <c r="I13" s="26"/>
      <c r="J13" s="27"/>
    </row>
    <row r="14" spans="1:12" s="56" customFormat="1" ht="18.75">
      <c r="A14" s="29"/>
      <c r="B14" s="2"/>
      <c r="C14" s="55"/>
      <c r="D14" s="55"/>
      <c r="E14" s="62"/>
      <c r="F14" s="63"/>
      <c r="G14" s="62"/>
      <c r="H14" s="26"/>
      <c r="I14" s="26"/>
      <c r="J14" s="27"/>
    </row>
    <row r="16" spans="1:12" ht="18.75">
      <c r="A16" s="71" t="s">
        <v>12</v>
      </c>
      <c r="B16" s="81"/>
      <c r="C16" s="82"/>
      <c r="D16" s="82"/>
      <c r="E16" s="85"/>
      <c r="F16" s="85"/>
    </row>
  </sheetData>
  <mergeCells count="12">
    <mergeCell ref="K6:K7"/>
    <mergeCell ref="G6:G7"/>
    <mergeCell ref="H6:H7"/>
    <mergeCell ref="I6:I7"/>
    <mergeCell ref="J6:J7"/>
    <mergeCell ref="B1:K1"/>
    <mergeCell ref="B2:K2"/>
    <mergeCell ref="A4:B5"/>
    <mergeCell ref="C4:D4"/>
    <mergeCell ref="F4:F5"/>
    <mergeCell ref="G4:G5"/>
    <mergeCell ref="H4:K4"/>
  </mergeCells>
  <conditionalFormatting sqref="B6">
    <cfRule type="duplicateValues" dxfId="5" priority="8"/>
  </conditionalFormatting>
  <conditionalFormatting sqref="B8">
    <cfRule type="duplicateValues" dxfId="4" priority="3836"/>
  </conditionalFormatting>
  <conditionalFormatting sqref="B9:B1048576 B1:B5">
    <cfRule type="duplicateValues" dxfId="3" priority="257"/>
  </conditionalFormatting>
  <conditionalFormatting sqref="F6">
    <cfRule type="duplicateValues" dxfId="2" priority="7"/>
  </conditionalFormatting>
  <conditionalFormatting sqref="F9:F1048576 F1:F5">
    <cfRule type="duplicateValues" dxfId="1" priority="256"/>
  </conditionalFormatting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MENU</vt:lpstr>
      <vt:lpstr>PERSIAN GULF</vt:lpstr>
      <vt:lpstr>PERSIAN GULF-VIA CHINA PORT</vt:lpstr>
      <vt:lpstr>INLAND GULF</vt:lpstr>
      <vt:lpstr>RED SEA</vt:lpstr>
      <vt:lpstr>AUSTRALIA VIA SIN</vt:lpstr>
      <vt:lpstr> NEW ZEALAND VIA SIN</vt:lpstr>
      <vt:lpstr>SOUTH PACIFIC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Thi Kim Thoa (VN)</dc:creator>
  <cp:lastModifiedBy>Duong Khanh Linh (VN)</cp:lastModifiedBy>
  <dcterms:created xsi:type="dcterms:W3CDTF">2023-05-12T03:13:57Z</dcterms:created>
  <dcterms:modified xsi:type="dcterms:W3CDTF">2026-10-20T04:39:49Z</dcterms:modified>
</cp:coreProperties>
</file>